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20" windowHeight="13170"/>
  </bookViews>
  <sheets>
    <sheet name="Introduction" sheetId="3" r:id="rId1"/>
    <sheet name="TD-SHW" sheetId="1" r:id="rId2"/>
    <sheet name="PF-SWH" sheetId="2" r:id="rId3"/>
  </sheets>
  <definedNames>
    <definedName name="_xlnm.Print_Area" localSheetId="2">'PF-SWH'!$B$3:$I$45</definedName>
    <definedName name="_xlnm.Print_Area" localSheetId="1">'TD-SHW'!$B$3:$I$63</definedName>
  </definedNames>
  <calcPr calcId="145621"/>
</workbook>
</file>

<file path=xl/calcChain.xml><?xml version="1.0" encoding="utf-8"?>
<calcChain xmlns="http://schemas.openxmlformats.org/spreadsheetml/2006/main">
  <c r="I7" i="1" l="1"/>
  <c r="N32" i="2" l="1"/>
  <c r="P41" i="1" l="1"/>
  <c r="O41" i="1"/>
  <c r="E35" i="1" l="1"/>
  <c r="G39" i="1" s="1"/>
  <c r="E32" i="2" s="1"/>
  <c r="E35" i="2"/>
  <c r="N41" i="1" l="1"/>
  <c r="E39" i="1" s="1"/>
  <c r="F40" i="1"/>
  <c r="E33" i="2" s="1"/>
  <c r="F39" i="1"/>
  <c r="E31" i="2" s="1"/>
  <c r="F41" i="1"/>
  <c r="G40" i="1"/>
  <c r="E34" i="2" s="1"/>
  <c r="G41" i="1"/>
  <c r="E22" i="2" l="1"/>
  <c r="E40" i="1"/>
  <c r="E23" i="2" s="1"/>
  <c r="E41" i="1"/>
  <c r="O32" i="2" l="1"/>
  <c r="Q32" i="2"/>
  <c r="P32" i="2"/>
  <c r="E21" i="2"/>
  <c r="E41" i="2"/>
  <c r="E40" i="2"/>
  <c r="E43" i="2"/>
  <c r="E42" i="2"/>
  <c r="E39" i="2"/>
  <c r="E38" i="2"/>
  <c r="E37" i="2"/>
  <c r="E36" i="2"/>
  <c r="E26" i="2"/>
  <c r="E20" i="2"/>
  <c r="R30" i="2" s="1"/>
  <c r="C14" i="2"/>
  <c r="C15" i="2"/>
  <c r="C13" i="2"/>
  <c r="H6" i="2"/>
</calcChain>
</file>

<file path=xl/sharedStrings.xml><?xml version="1.0" encoding="utf-8"?>
<sst xmlns="http://schemas.openxmlformats.org/spreadsheetml/2006/main" count="365" uniqueCount="235">
  <si>
    <t>Technical documentation</t>
  </si>
  <si>
    <t>TD-SWH</t>
  </si>
  <si>
    <t>Group:</t>
  </si>
  <si>
    <t>Water heaters and hot water storage tanks</t>
  </si>
  <si>
    <t>Section:</t>
  </si>
  <si>
    <t>(Solar) water heater</t>
  </si>
  <si>
    <t>Reference:</t>
  </si>
  <si>
    <t>CDR 812/2013, annex V, point 1</t>
  </si>
  <si>
    <t>Date:</t>
  </si>
  <si>
    <t>V.1.(b)</t>
  </si>
  <si>
    <t>Description of the device:</t>
  </si>
  <si>
    <t>Brand:</t>
  </si>
  <si>
    <t>Type:</t>
  </si>
  <si>
    <t>Model:</t>
  </si>
  <si>
    <t>Determined according to:</t>
  </si>
  <si>
    <t>Ref.:</t>
  </si>
  <si>
    <t>Description:</t>
  </si>
  <si>
    <t>Symbol</t>
  </si>
  <si>
    <t>Value</t>
  </si>
  <si>
    <t>Unit</t>
  </si>
  <si>
    <r>
      <t xml:space="preserve">Status </t>
    </r>
    <r>
      <rPr>
        <b/>
        <vertAlign val="superscript"/>
        <sz val="8"/>
        <color theme="1"/>
        <rFont val="Calibri"/>
        <family val="2"/>
        <scheme val="minor"/>
      </rPr>
      <t>*)</t>
    </r>
  </si>
  <si>
    <t>Reference</t>
  </si>
  <si>
    <t>V.1.(f)</t>
  </si>
  <si>
    <t>From annex VII:</t>
  </si>
  <si>
    <t>VII.7.(a)</t>
  </si>
  <si>
    <t>Daily electricty consumption:</t>
  </si>
  <si>
    <r>
      <t>Q</t>
    </r>
    <r>
      <rPr>
        <vertAlign val="subscript"/>
        <sz val="8"/>
        <color theme="1"/>
        <rFont val="Calibri"/>
        <family val="2"/>
        <scheme val="minor"/>
      </rPr>
      <t>elec</t>
    </r>
    <r>
      <rPr>
        <sz val="8"/>
        <color theme="1"/>
        <rFont val="Calibri"/>
        <family val="2"/>
        <scheme val="minor"/>
      </rPr>
      <t xml:space="preserve"> =</t>
    </r>
  </si>
  <si>
    <t>kWh</t>
  </si>
  <si>
    <t>HS</t>
  </si>
  <si>
    <t>PUB 2014/C 207/03</t>
  </si>
  <si>
    <t>VII.7.(b)</t>
  </si>
  <si>
    <t>Declared load profile:</t>
  </si>
  <si>
    <t>XL</t>
  </si>
  <si>
    <t>-</t>
  </si>
  <si>
    <t>CDR 812/2013 annex VII, table 7</t>
  </si>
  <si>
    <t>VII.7.(c)</t>
  </si>
  <si>
    <t>Sound power level:</t>
  </si>
  <si>
    <t>dB</t>
  </si>
  <si>
    <t>Reg</t>
  </si>
  <si>
    <t>Defaut. No moving parts</t>
  </si>
  <si>
    <t>VII.7.(d)</t>
  </si>
  <si>
    <t>Daily fuel consumption:</t>
  </si>
  <si>
    <r>
      <t>Q</t>
    </r>
    <r>
      <rPr>
        <vertAlign val="subscript"/>
        <sz val="8"/>
        <color theme="1"/>
        <rFont val="Calibri"/>
        <family val="2"/>
        <scheme val="minor"/>
      </rPr>
      <t>fuel</t>
    </r>
    <r>
      <rPr>
        <sz val="8"/>
        <color theme="1"/>
        <rFont val="Calibri"/>
        <family val="2"/>
        <scheme val="minor"/>
      </rPr>
      <t xml:space="preserve"> =</t>
    </r>
  </si>
  <si>
    <t>kWh (GCV)</t>
  </si>
  <si>
    <t>VII.7.(e)</t>
  </si>
  <si>
    <t>Weekly fuel consumption:</t>
  </si>
  <si>
    <r>
      <t>Q</t>
    </r>
    <r>
      <rPr>
        <vertAlign val="subscript"/>
        <sz val="8"/>
        <color theme="1"/>
        <rFont val="Calibri"/>
        <family val="2"/>
        <scheme val="minor"/>
      </rPr>
      <t>fuel,week,smart</t>
    </r>
  </si>
  <si>
    <t>PUB 2014/C 207/04</t>
  </si>
  <si>
    <t>VII.7.(f)</t>
  </si>
  <si>
    <t>Weekly electricity consumption:</t>
  </si>
  <si>
    <r>
      <t>Q</t>
    </r>
    <r>
      <rPr>
        <vertAlign val="subscript"/>
        <sz val="8"/>
        <color theme="1"/>
        <rFont val="Calibri"/>
        <family val="2"/>
        <scheme val="minor"/>
      </rPr>
      <t>elec,week,smart</t>
    </r>
    <r>
      <rPr>
        <sz val="8"/>
        <color theme="1"/>
        <rFont val="Calibri"/>
        <family val="2"/>
        <scheme val="minor"/>
      </rPr>
      <t xml:space="preserve"> =</t>
    </r>
  </si>
  <si>
    <t>PUB 2014/C 207/05</t>
  </si>
  <si>
    <t>VII.7.(g)</t>
  </si>
  <si>
    <r>
      <t>Q</t>
    </r>
    <r>
      <rPr>
        <vertAlign val="subscript"/>
        <sz val="8"/>
        <color theme="1"/>
        <rFont val="Calibri"/>
        <family val="2"/>
        <scheme val="minor"/>
      </rPr>
      <t>fuel,week</t>
    </r>
    <r>
      <rPr>
        <sz val="8"/>
        <color theme="1"/>
        <rFont val="Calibri"/>
        <family val="2"/>
        <scheme val="minor"/>
      </rPr>
      <t xml:space="preserve"> =</t>
    </r>
  </si>
  <si>
    <t>PUB 2014/C 207/06</t>
  </si>
  <si>
    <t>VII.7.(h)</t>
  </si>
  <si>
    <r>
      <t>Q</t>
    </r>
    <r>
      <rPr>
        <vertAlign val="subscript"/>
        <sz val="8"/>
        <color theme="1"/>
        <rFont val="Calibri"/>
        <family val="2"/>
        <scheme val="minor"/>
      </rPr>
      <t>elec,week</t>
    </r>
    <r>
      <rPr>
        <sz val="8"/>
        <color theme="1"/>
        <rFont val="Calibri"/>
        <family val="2"/>
        <scheme val="minor"/>
      </rPr>
      <t xml:space="preserve"> =</t>
    </r>
  </si>
  <si>
    <t>PUB 2014/C 207/07</t>
  </si>
  <si>
    <t>VII.7.(i)</t>
  </si>
  <si>
    <t>Collector aperture area:</t>
  </si>
  <si>
    <r>
      <t>A</t>
    </r>
    <r>
      <rPr>
        <i/>
        <vertAlign val="subscript"/>
        <sz val="8"/>
        <color theme="1"/>
        <rFont val="Calibri"/>
        <family val="2"/>
        <scheme val="minor"/>
      </rPr>
      <t xml:space="preserve">sol </t>
    </r>
    <r>
      <rPr>
        <i/>
        <sz val="8"/>
        <color theme="1"/>
        <rFont val="Calibri"/>
        <family val="2"/>
        <scheme val="minor"/>
      </rPr>
      <t>=</t>
    </r>
  </si>
  <si>
    <r>
      <t>m</t>
    </r>
    <r>
      <rPr>
        <vertAlign val="superscript"/>
        <sz val="8"/>
        <color theme="1"/>
        <rFont val="Calibri"/>
        <family val="2"/>
        <scheme val="minor"/>
      </rPr>
      <t>2</t>
    </r>
  </si>
  <si>
    <t>EN12975-2</t>
  </si>
  <si>
    <t>VII.7.(j)</t>
  </si>
  <si>
    <t xml:space="preserve"> Zero loss collector efficiency:</t>
  </si>
  <si>
    <r>
      <t>η</t>
    </r>
    <r>
      <rPr>
        <i/>
        <vertAlign val="subscript"/>
        <sz val="8"/>
        <color theme="1"/>
        <rFont val="Calibri"/>
        <family val="2"/>
        <scheme val="minor"/>
      </rPr>
      <t>o</t>
    </r>
    <r>
      <rPr>
        <i/>
        <sz val="8"/>
        <color theme="1"/>
        <rFont val="Calibri"/>
        <family val="2"/>
        <scheme val="minor"/>
      </rPr>
      <t xml:space="preserve"> =</t>
    </r>
  </si>
  <si>
    <t>%</t>
  </si>
  <si>
    <t>VII.7.(k)</t>
  </si>
  <si>
    <t>First order heat loss coefficient:</t>
  </si>
  <si>
    <r>
      <t>a</t>
    </r>
    <r>
      <rPr>
        <vertAlign val="subscript"/>
        <sz val="8"/>
        <color theme="1"/>
        <rFont val="Calibri"/>
        <family val="2"/>
        <scheme val="minor"/>
      </rPr>
      <t xml:space="preserve">1 </t>
    </r>
    <r>
      <rPr>
        <sz val="8"/>
        <color theme="1"/>
        <rFont val="Calibri"/>
        <family val="2"/>
        <scheme val="minor"/>
      </rPr>
      <t>=</t>
    </r>
  </si>
  <si>
    <t>VII.7.(l)</t>
  </si>
  <si>
    <t>Second order heat loss coefficient:</t>
  </si>
  <si>
    <r>
      <t>a</t>
    </r>
    <r>
      <rPr>
        <i/>
        <vertAlign val="subscript"/>
        <sz val="8"/>
        <color theme="1"/>
        <rFont val="Calibri"/>
        <family val="2"/>
        <scheme val="minor"/>
      </rPr>
      <t>2</t>
    </r>
    <r>
      <rPr>
        <i/>
        <sz val="8"/>
        <color theme="1"/>
        <rFont val="Calibri"/>
        <family val="2"/>
        <scheme val="minor"/>
      </rPr>
      <t xml:space="preserve"> =</t>
    </r>
  </si>
  <si>
    <t>W</t>
  </si>
  <si>
    <t>VII.7.(m)</t>
  </si>
  <si>
    <t>Incidence angle modifier:</t>
  </si>
  <si>
    <t>IAM =</t>
  </si>
  <si>
    <t>VII.7.(n)</t>
  </si>
  <si>
    <t>Pump power consumption:</t>
  </si>
  <si>
    <t>solpump =</t>
  </si>
  <si>
    <t>PUB 2014/C 207/03, point 4.10</t>
  </si>
  <si>
    <t>VII.7.(o)</t>
  </si>
  <si>
    <t>Standby power consumption:</t>
  </si>
  <si>
    <t>solstandby =</t>
  </si>
  <si>
    <t>?</t>
  </si>
  <si>
    <t>Product specifications</t>
  </si>
  <si>
    <t>V.1.(g)</t>
  </si>
  <si>
    <t>From annex VIII:</t>
  </si>
  <si>
    <t>VIII.2.(a)</t>
  </si>
  <si>
    <r>
      <t>η</t>
    </r>
    <r>
      <rPr>
        <vertAlign val="subscript"/>
        <sz val="8"/>
        <color theme="1"/>
        <rFont val="Calibri"/>
        <family val="2"/>
        <scheme val="minor"/>
      </rPr>
      <t>wh</t>
    </r>
    <r>
      <rPr>
        <sz val="8"/>
        <color theme="1"/>
        <rFont val="Calibri"/>
        <family val="2"/>
        <scheme val="minor"/>
      </rPr>
      <t xml:space="preserve"> =</t>
    </r>
  </si>
  <si>
    <t>VIII.2.(b)</t>
  </si>
  <si>
    <t>AEC =</t>
  </si>
  <si>
    <t>VIII.2.(c)</t>
  </si>
  <si>
    <t>AFC =</t>
  </si>
  <si>
    <t>VIII.2.(e)</t>
  </si>
  <si>
    <t>Annual auxiliary energy consumption:</t>
  </si>
  <si>
    <t>Qaux =</t>
  </si>
  <si>
    <t>VIII.2.(g)</t>
  </si>
  <si>
    <t>Annual non solar heat contribution:</t>
  </si>
  <si>
    <r>
      <t>Q</t>
    </r>
    <r>
      <rPr>
        <vertAlign val="subscript"/>
        <sz val="8"/>
        <color theme="1"/>
        <rFont val="Calibri"/>
        <family val="2"/>
        <scheme val="minor"/>
      </rPr>
      <t xml:space="preserve">nonsol </t>
    </r>
    <r>
      <rPr>
        <sz val="8"/>
        <color theme="1"/>
        <rFont val="Calibri"/>
        <family val="2"/>
        <scheme val="minor"/>
      </rPr>
      <t>=</t>
    </r>
  </si>
  <si>
    <t>V.1.(h)</t>
  </si>
  <si>
    <t>Precautions to be taken when assembling:</t>
  </si>
  <si>
    <t>Supplier (name and address):</t>
  </si>
  <si>
    <t>V.1.(a)</t>
  </si>
  <si>
    <t>V.1.(e)</t>
  </si>
  <si>
    <t>Empowered person:</t>
  </si>
  <si>
    <t>Signature:</t>
  </si>
  <si>
    <t>Name:</t>
  </si>
  <si>
    <t>Position:</t>
  </si>
  <si>
    <t>Compliments: Solar Certification Fund (4C16-EcoDes-12)</t>
  </si>
  <si>
    <t>vAConsult 2014</t>
  </si>
  <si>
    <t>Product fiche</t>
  </si>
  <si>
    <t>PF-SWH</t>
  </si>
  <si>
    <t>Water heaters &amp; storage tanks</t>
  </si>
  <si>
    <t>Solar devices</t>
  </si>
  <si>
    <t>CDR 812/2013, annex IV, point 1</t>
  </si>
  <si>
    <t>1.1 (a)</t>
  </si>
  <si>
    <t>Supliers name or trademark:</t>
  </si>
  <si>
    <t>Informative section</t>
  </si>
  <si>
    <t>1.1 (b)</t>
  </si>
  <si>
    <t>Suppliers model identifier:</t>
  </si>
  <si>
    <t>Technical parameters:</t>
  </si>
  <si>
    <t>Symbol:</t>
  </si>
  <si>
    <t>Value:</t>
  </si>
  <si>
    <t>Unit:</t>
  </si>
  <si>
    <t>Load</t>
  </si>
  <si>
    <t>1.1. (c)</t>
  </si>
  <si>
    <t>L</t>
  </si>
  <si>
    <t>Annex VII, table 3</t>
  </si>
  <si>
    <t>profiles:</t>
  </si>
  <si>
    <t>1.1. (d)</t>
  </si>
  <si>
    <t>A</t>
  </si>
  <si>
    <t>Annex II, point 1</t>
  </si>
  <si>
    <t>M</t>
  </si>
  <si>
    <t>1.1. (e)</t>
  </si>
  <si>
    <r>
      <rPr>
        <sz val="8"/>
        <color theme="1"/>
        <rFont val="Calibri"/>
        <family val="2"/>
      </rPr>
      <t>η</t>
    </r>
    <r>
      <rPr>
        <vertAlign val="subscript"/>
        <sz val="8.8000000000000007"/>
        <color theme="1"/>
        <rFont val="Calibri"/>
        <family val="2"/>
      </rPr>
      <t>wh</t>
    </r>
    <r>
      <rPr>
        <sz val="8.8000000000000007"/>
        <color theme="1"/>
        <rFont val="Calibri"/>
        <family val="2"/>
      </rPr>
      <t xml:space="preserve"> =</t>
    </r>
  </si>
  <si>
    <t>Annex VIII, point 3</t>
  </si>
  <si>
    <t>1.1 (f)</t>
  </si>
  <si>
    <t>Annex VIII, point 4</t>
  </si>
  <si>
    <t>XXL</t>
  </si>
  <si>
    <t>Load profile:</t>
  </si>
  <si>
    <t>Label</t>
  </si>
  <si>
    <t>classes:</t>
  </si>
  <si>
    <t>B</t>
  </si>
  <si>
    <t>C</t>
  </si>
  <si>
    <t>D</t>
  </si>
  <si>
    <t>E</t>
  </si>
  <si>
    <t>F</t>
  </si>
  <si>
    <t>G</t>
  </si>
  <si>
    <t>1.1 (h)</t>
  </si>
  <si>
    <t>Thermostat temperature setting:</t>
  </si>
  <si>
    <r>
      <rPr>
        <vertAlign val="superscript"/>
        <sz val="8"/>
        <color theme="1"/>
        <rFont val="Calibri"/>
        <family val="2"/>
        <scheme val="minor"/>
      </rPr>
      <t>o</t>
    </r>
    <r>
      <rPr>
        <sz val="8"/>
        <color theme="1"/>
        <rFont val="Calibri"/>
        <family val="2"/>
        <scheme val="minor"/>
      </rPr>
      <t>C</t>
    </r>
  </si>
  <si>
    <t>1.1 (i)</t>
  </si>
  <si>
    <t>Lwa =</t>
  </si>
  <si>
    <t>Technical doc</t>
  </si>
  <si>
    <t>1.1 (j)</t>
  </si>
  <si>
    <t>Only off-peak hours operation:</t>
  </si>
  <si>
    <t>Yes/No</t>
  </si>
  <si>
    <t>1.1 (k)</t>
  </si>
  <si>
    <t>Special precautions:</t>
  </si>
  <si>
    <t>1.1 (l)</t>
  </si>
  <si>
    <t>Only applicable with smart control enabled:</t>
  </si>
  <si>
    <t>1.1 (m)</t>
  </si>
  <si>
    <t>1.1 (o)</t>
  </si>
  <si>
    <r>
      <t>A</t>
    </r>
    <r>
      <rPr>
        <i/>
        <vertAlign val="subscript"/>
        <sz val="8"/>
        <color theme="1"/>
        <rFont val="Calibri"/>
        <family val="2"/>
        <scheme val="minor"/>
      </rPr>
      <t>sol</t>
    </r>
    <r>
      <rPr>
        <i/>
        <sz val="8"/>
        <color theme="1"/>
        <rFont val="Calibri"/>
        <family val="2"/>
        <scheme val="minor"/>
      </rPr>
      <t xml:space="preserve"> =</t>
    </r>
  </si>
  <si>
    <t>1.1 (p)</t>
  </si>
  <si>
    <t>Zero loss collector efficiency:</t>
  </si>
  <si>
    <r>
      <t xml:space="preserve"> η</t>
    </r>
    <r>
      <rPr>
        <i/>
        <vertAlign val="subscript"/>
        <sz val="8"/>
        <color theme="1"/>
        <rFont val="Calibri"/>
        <family val="2"/>
        <scheme val="minor"/>
      </rPr>
      <t>o</t>
    </r>
    <r>
      <rPr>
        <i/>
        <sz val="8"/>
        <color theme="1"/>
        <rFont val="Calibri"/>
        <family val="2"/>
        <scheme val="minor"/>
      </rPr>
      <t xml:space="preserve"> =</t>
    </r>
  </si>
  <si>
    <t>1.1 (q)</t>
  </si>
  <si>
    <t xml:space="preserve">1.1 (r) </t>
  </si>
  <si>
    <t>1.1 (s)</t>
  </si>
  <si>
    <t>1.1 (t)</t>
  </si>
  <si>
    <t>Storage nominal volume:</t>
  </si>
  <si>
    <t>V =</t>
  </si>
  <si>
    <t>litres</t>
  </si>
  <si>
    <t>Backup designated part of storage:</t>
  </si>
  <si>
    <t>Vbu =</t>
  </si>
  <si>
    <t>1.1 (u)</t>
  </si>
  <si>
    <t>1.1 (v)</t>
  </si>
  <si>
    <t>Solstandby =</t>
  </si>
  <si>
    <t xml:space="preserve">&lt;- Format technical document -&gt; </t>
  </si>
  <si>
    <t>vAConsult</t>
  </si>
  <si>
    <t>Solar Water</t>
  </si>
  <si>
    <t>Mark IX</t>
  </si>
  <si>
    <t>1/1 (g)</t>
  </si>
  <si>
    <t>not implemented</t>
  </si>
  <si>
    <r>
      <t>W/(K.m</t>
    </r>
    <r>
      <rPr>
        <vertAlign val="superscript"/>
        <sz val="8"/>
        <color theme="1"/>
        <rFont val="Calibri"/>
        <family val="2"/>
        <scheme val="minor"/>
      </rPr>
      <t>2</t>
    </r>
    <r>
      <rPr>
        <sz val="8"/>
        <color theme="1"/>
        <rFont val="Calibri"/>
        <family val="2"/>
        <scheme val="minor"/>
      </rPr>
      <t>)</t>
    </r>
  </si>
  <si>
    <r>
      <t>W/(K</t>
    </r>
    <r>
      <rPr>
        <vertAlign val="superscript"/>
        <sz val="8"/>
        <color theme="1"/>
        <rFont val="Calibri"/>
        <family val="2"/>
        <scheme val="minor"/>
      </rPr>
      <t>2</t>
    </r>
    <r>
      <rPr>
        <sz val="8"/>
        <color theme="1"/>
        <rFont val="Calibri"/>
        <family val="2"/>
        <scheme val="minor"/>
      </rPr>
      <t>.m</t>
    </r>
    <r>
      <rPr>
        <vertAlign val="superscript"/>
        <sz val="8"/>
        <color theme="1"/>
        <rFont val="Calibri"/>
        <family val="2"/>
        <scheme val="minor"/>
      </rPr>
      <t>2</t>
    </r>
    <r>
      <rPr>
        <sz val="8"/>
        <color theme="1"/>
        <rFont val="Calibri"/>
        <family val="2"/>
        <scheme val="minor"/>
      </rPr>
      <t>)</t>
    </r>
  </si>
  <si>
    <t xml:space="preserve">&lt;- Format product fiche -&gt; </t>
  </si>
  <si>
    <t>Qref =</t>
  </si>
  <si>
    <t>Water heating energy efficiency:</t>
  </si>
  <si>
    <t>Annual electricity consumption:</t>
  </si>
  <si>
    <t>Annual fuel consumption:</t>
  </si>
  <si>
    <t>Average</t>
  </si>
  <si>
    <t>Colder</t>
  </si>
  <si>
    <t>Warmer</t>
  </si>
  <si>
    <t>HS EN 12976</t>
  </si>
  <si>
    <t>CDR 812/2013 annex VIII</t>
  </si>
  <si>
    <t>point 3.(b)</t>
  </si>
  <si>
    <t>point 4.(b)</t>
  </si>
  <si>
    <t>Qtota =</t>
  </si>
  <si>
    <r>
      <t>η</t>
    </r>
    <r>
      <rPr>
        <vertAlign val="subscript"/>
        <sz val="8"/>
        <color theme="1"/>
        <rFont val="Calibri"/>
        <family val="2"/>
        <scheme val="minor"/>
      </rPr>
      <t>wh,nonsol</t>
    </r>
    <r>
      <rPr>
        <sz val="8"/>
        <color theme="1"/>
        <rFont val="Calibri"/>
        <family val="2"/>
        <scheme val="minor"/>
      </rPr>
      <t xml:space="preserve"> =</t>
    </r>
  </si>
  <si>
    <t>n.a.</t>
  </si>
  <si>
    <t>Water heater eff. (nonsolar):</t>
  </si>
  <si>
    <t>Calculation according to CDR812/2013, annex VII, point 3b</t>
  </si>
  <si>
    <t>CDR812/2013, annex VII, table 3</t>
  </si>
  <si>
    <t>Label class of package:</t>
  </si>
  <si>
    <t>CDR 812/2013, annex II, table 1</t>
  </si>
  <si>
    <t>A+</t>
  </si>
  <si>
    <t>A++</t>
  </si>
  <si>
    <t>A+++</t>
  </si>
  <si>
    <t>Water heating efficiency class (average climate):</t>
  </si>
  <si>
    <t>Water heating energy efficiency (average climate):</t>
  </si>
  <si>
    <t>Annual electricity consumption (average climate):</t>
  </si>
  <si>
    <t>Water heating energy efficiency (colder climate):</t>
  </si>
  <si>
    <t>Water heating energy efficiency (warmer climate):</t>
  </si>
  <si>
    <t>Annual electricity consumption (colder climate):</t>
  </si>
  <si>
    <t>Annual electricity consumption (warmte climate):</t>
  </si>
  <si>
    <t>Calculation</t>
  </si>
  <si>
    <t>…Calculation of label class for each load profile</t>
  </si>
  <si>
    <t>…Selection of the label class correspondig to the declared load profile</t>
  </si>
  <si>
    <t>From technical document</t>
  </si>
  <si>
    <t>…Do not change</t>
  </si>
  <si>
    <t>Add these values</t>
  </si>
  <si>
    <t>Calculated value</t>
  </si>
  <si>
    <t>Author:</t>
  </si>
  <si>
    <t>vAConsult (G. van Amerongen), vaconsult@vaconsult.net</t>
  </si>
  <si>
    <t>Dated:</t>
  </si>
  <si>
    <t>Version:</t>
  </si>
  <si>
    <t>Subject:</t>
  </si>
  <si>
    <t>The workbook is to be used in combination with the document:</t>
  </si>
  <si>
    <t>Ecodesign and Energy label for solar thermal related products, part 2.</t>
  </si>
  <si>
    <t>Documents and procedures for a solar water heater</t>
  </si>
  <si>
    <t>04.09.2015</t>
  </si>
  <si>
    <t>V3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</si>
</sst>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24" x14ac:knownFonts="1">
    <font>
      <sz val="11"/>
      <color theme="1"/>
      <name val="Calibri"/>
      <family val="2"/>
      <scheme val="minor"/>
    </font>
    <font>
      <sz val="11"/>
      <color theme="1"/>
      <name val="Calibri"/>
      <family val="2"/>
      <scheme val="minor"/>
    </font>
    <font>
      <sz val="6"/>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8"/>
      <color theme="1"/>
      <name val="Calibri"/>
      <family val="2"/>
      <scheme val="minor"/>
    </font>
    <font>
      <i/>
      <sz val="8"/>
      <color theme="1"/>
      <name val="Calibri"/>
      <family val="2"/>
      <scheme val="minor"/>
    </font>
    <font>
      <b/>
      <vertAlign val="superscript"/>
      <sz val="8"/>
      <color theme="1"/>
      <name val="Calibri"/>
      <family val="2"/>
      <scheme val="minor"/>
    </font>
    <font>
      <vertAlign val="subscript"/>
      <sz val="8"/>
      <color theme="1"/>
      <name val="Calibri"/>
      <family val="2"/>
      <scheme val="minor"/>
    </font>
    <font>
      <i/>
      <vertAlign val="subscript"/>
      <sz val="8"/>
      <color theme="1"/>
      <name val="Calibri"/>
      <family val="2"/>
      <scheme val="minor"/>
    </font>
    <font>
      <vertAlign val="superscript"/>
      <sz val="8"/>
      <color theme="1"/>
      <name val="Calibri"/>
      <family val="2"/>
      <scheme val="minor"/>
    </font>
    <font>
      <sz val="10"/>
      <name val="Myriad Pro"/>
      <family val="2"/>
    </font>
    <font>
      <sz val="10"/>
      <name val="Myriad Pro"/>
    </font>
    <font>
      <sz val="10"/>
      <color theme="1"/>
      <name val="Arial"/>
      <family val="2"/>
    </font>
    <font>
      <b/>
      <sz val="12"/>
      <name val="Calibri"/>
      <family val="2"/>
      <scheme val="minor"/>
    </font>
    <font>
      <sz val="8"/>
      <name val="Calibri"/>
      <family val="2"/>
      <scheme val="minor"/>
    </font>
    <font>
      <i/>
      <sz val="8"/>
      <name val="Calibri"/>
      <family val="2"/>
      <scheme val="minor"/>
    </font>
    <font>
      <sz val="8"/>
      <color theme="1"/>
      <name val="Calibri"/>
      <family val="2"/>
    </font>
    <font>
      <vertAlign val="subscript"/>
      <sz val="8.8000000000000007"/>
      <color theme="1"/>
      <name val="Calibri"/>
      <family val="2"/>
    </font>
    <font>
      <sz val="8.8000000000000007"/>
      <color theme="1"/>
      <name val="Calibri"/>
      <family val="2"/>
    </font>
    <font>
      <b/>
      <sz val="10"/>
      <color theme="0"/>
      <name val="Calibri"/>
      <family val="2"/>
      <scheme val="minor"/>
    </font>
    <font>
      <b/>
      <sz val="8"/>
      <color rgb="FFFF0000"/>
      <name val="Calibri"/>
      <family val="2"/>
      <scheme val="minor"/>
    </font>
    <font>
      <sz val="8"/>
      <color rgb="FFFF0000"/>
      <name val="Calibri"/>
      <family val="2"/>
      <scheme val="minor"/>
    </font>
  </fonts>
  <fills count="7">
    <fill>
      <patternFill patternType="none"/>
    </fill>
    <fill>
      <patternFill patternType="gray125"/>
    </fill>
    <fill>
      <patternFill patternType="solid">
        <fgColor rgb="FFEAEAEA"/>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FFFFCC"/>
        <bgColor indexed="64"/>
      </patternFill>
    </fill>
  </fills>
  <borders count="29">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top style="thin">
        <color theme="0" tint="-0.14996795556505021"/>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theme="3" tint="0.79998168889431442"/>
      </left>
      <right style="double">
        <color theme="3" tint="0.79995117038483843"/>
      </right>
      <top style="thin">
        <color theme="3" tint="0.79998168889431442"/>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top style="thin">
        <color theme="3" tint="0.79998168889431442"/>
      </top>
      <bottom style="thin">
        <color theme="3" tint="0.79995117038483843"/>
      </bottom>
      <diagonal/>
    </border>
    <border>
      <left/>
      <right/>
      <top style="thin">
        <color theme="3" tint="0.79998168889431442"/>
      </top>
      <bottom style="thin">
        <color theme="3" tint="0.79995117038483843"/>
      </bottom>
      <diagonal/>
    </border>
    <border>
      <left/>
      <right style="thin">
        <color theme="3" tint="0.79998168889431442"/>
      </right>
      <top style="thin">
        <color theme="3" tint="0.79998168889431442"/>
      </top>
      <bottom style="thin">
        <color theme="3" tint="0.79995117038483843"/>
      </bottom>
      <diagonal/>
    </border>
    <border>
      <left/>
      <right/>
      <top style="thin">
        <color theme="0" tint="-4.9989318521683403E-2"/>
      </top>
      <bottom/>
      <diagonal/>
    </border>
    <border>
      <left style="thin">
        <color theme="3" tint="0.79998168889431442"/>
      </left>
      <right/>
      <top style="thin">
        <color theme="0" tint="-4.9989318521683403E-2"/>
      </top>
      <bottom style="thin">
        <color theme="0" tint="-4.9989318521683403E-2"/>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3" tint="0.79998168889431442"/>
      </left>
      <right/>
      <top style="thin">
        <color theme="3" tint="0.79995117038483843"/>
      </top>
      <bottom style="thin">
        <color theme="0" tint="-4.9989318521683403E-2"/>
      </bottom>
      <diagonal/>
    </border>
    <border>
      <left style="double">
        <color rgb="FFFF0000"/>
      </left>
      <right style="double">
        <color rgb="FFFF0000"/>
      </right>
      <top style="double">
        <color rgb="FFFF0000"/>
      </top>
      <bottom style="double">
        <color rgb="FFFF0000"/>
      </bottom>
      <diagonal/>
    </border>
    <border>
      <left/>
      <right/>
      <top style="thin">
        <color theme="4"/>
      </top>
      <bottom/>
      <diagonal/>
    </border>
  </borders>
  <cellStyleXfs count="13">
    <xf numFmtId="0" fontId="0"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0" fontId="13" fillId="0" borderId="0"/>
    <xf numFmtId="0" fontId="1" fillId="0" borderId="0"/>
    <xf numFmtId="0" fontId="14" fillId="0" borderId="0"/>
  </cellStyleXfs>
  <cellXfs count="140">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4" fillId="0" borderId="0" xfId="0" applyFont="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4" fillId="0" borderId="0" xfId="0" applyFont="1" applyBorder="1"/>
    <xf numFmtId="0" fontId="6" fillId="0" borderId="0" xfId="0" applyFont="1" applyBorder="1"/>
    <xf numFmtId="0" fontId="6" fillId="0" borderId="5" xfId="0" applyFont="1" applyBorder="1"/>
    <xf numFmtId="0" fontId="6" fillId="0" borderId="5" xfId="0" applyFont="1" applyBorder="1" applyAlignment="1">
      <alignment horizontal="left"/>
    </xf>
    <xf numFmtId="0" fontId="6" fillId="0" borderId="5" xfId="0" applyFont="1" applyBorder="1" applyAlignment="1">
      <alignment horizontal="right"/>
    </xf>
    <xf numFmtId="0" fontId="4" fillId="0" borderId="0" xfId="0" applyFont="1" applyBorder="1" applyAlignment="1">
      <alignment horizontal="right"/>
    </xf>
    <xf numFmtId="0" fontId="4" fillId="0" borderId="0" xfId="0" applyFont="1" applyAlignment="1">
      <alignment horizontal="center"/>
    </xf>
    <xf numFmtId="0" fontId="4" fillId="0" borderId="5" xfId="0" applyFont="1" applyBorder="1" applyAlignment="1">
      <alignment horizontal="right"/>
    </xf>
    <xf numFmtId="0" fontId="4" fillId="0" borderId="5" xfId="0" applyFont="1" applyBorder="1"/>
    <xf numFmtId="0" fontId="4" fillId="0" borderId="5" xfId="0" applyFont="1" applyBorder="1" applyAlignment="1">
      <alignment horizontal="center"/>
    </xf>
    <xf numFmtId="0" fontId="4" fillId="0" borderId="6" xfId="0" applyFont="1" applyBorder="1" applyAlignment="1">
      <alignment horizontal="right"/>
    </xf>
    <xf numFmtId="0" fontId="4" fillId="0" borderId="1" xfId="0" applyFont="1" applyBorder="1" applyAlignment="1">
      <alignment horizontal="center"/>
    </xf>
    <xf numFmtId="0" fontId="4" fillId="0" borderId="6" xfId="0" quotePrefix="1" applyFont="1" applyBorder="1"/>
    <xf numFmtId="0" fontId="4" fillId="0" borderId="6" xfId="0" applyFont="1" applyBorder="1" applyAlignment="1">
      <alignment horizontal="center"/>
    </xf>
    <xf numFmtId="0" fontId="4" fillId="0" borderId="6" xfId="0" applyFont="1" applyBorder="1"/>
    <xf numFmtId="0" fontId="0" fillId="0" borderId="0" xfId="0" applyFont="1"/>
    <xf numFmtId="0" fontId="7" fillId="0" borderId="6" xfId="0" applyFont="1" applyBorder="1" applyAlignment="1">
      <alignment horizontal="right"/>
    </xf>
    <xf numFmtId="0" fontId="6" fillId="0" borderId="6" xfId="0" applyFont="1" applyBorder="1"/>
    <xf numFmtId="0" fontId="4" fillId="0" borderId="6" xfId="0" applyFont="1" applyBorder="1" applyAlignment="1"/>
    <xf numFmtId="0" fontId="7" fillId="0" borderId="6" xfId="0" applyFont="1" applyFill="1" applyBorder="1" applyAlignment="1">
      <alignment horizontal="right"/>
    </xf>
    <xf numFmtId="0" fontId="7" fillId="0" borderId="6" xfId="0" applyFont="1" applyBorder="1" applyAlignment="1">
      <alignment horizontal="left"/>
    </xf>
    <xf numFmtId="0" fontId="4" fillId="0" borderId="0" xfId="0" applyFont="1" applyBorder="1" applyAlignment="1">
      <alignment horizontal="left"/>
    </xf>
    <xf numFmtId="0" fontId="6" fillId="0" borderId="0" xfId="0" applyFont="1" applyAlignment="1">
      <alignment horizontal="left" vertical="top"/>
    </xf>
    <xf numFmtId="0" fontId="4" fillId="0" borderId="0" xfId="0" applyFont="1" applyAlignment="1">
      <alignment horizontal="left" vertical="top"/>
    </xf>
    <xf numFmtId="14" fontId="2" fillId="0" borderId="0" xfId="0" applyNumberFormat="1" applyFont="1" applyAlignment="1">
      <alignment horizontal="left"/>
    </xf>
    <xf numFmtId="0" fontId="2" fillId="0" borderId="15" xfId="0" applyFont="1" applyBorder="1"/>
    <xf numFmtId="0" fontId="0" fillId="0" borderId="15" xfId="0" applyFont="1" applyBorder="1"/>
    <xf numFmtId="0" fontId="2" fillId="0" borderId="15" xfId="0" applyFont="1" applyBorder="1" applyAlignment="1">
      <alignment horizontal="right"/>
    </xf>
    <xf numFmtId="0" fontId="15" fillId="0" borderId="0" xfId="7" applyFont="1"/>
    <xf numFmtId="0" fontId="16" fillId="0" borderId="0" xfId="7" applyFont="1"/>
    <xf numFmtId="0" fontId="16" fillId="0" borderId="0" xfId="7" applyFont="1" applyAlignment="1">
      <alignment horizontal="center"/>
    </xf>
    <xf numFmtId="0" fontId="16" fillId="0" borderId="0" xfId="7" applyFont="1" applyBorder="1" applyAlignment="1"/>
    <xf numFmtId="0" fontId="4" fillId="0" borderId="0" xfId="0" applyFont="1" applyAlignment="1"/>
    <xf numFmtId="0" fontId="16" fillId="0" borderId="0" xfId="7" applyFont="1" applyAlignment="1">
      <alignment horizontal="right"/>
    </xf>
    <xf numFmtId="0" fontId="17" fillId="0" borderId="0" xfId="7" applyFont="1" applyAlignment="1">
      <alignment horizontal="right"/>
    </xf>
    <xf numFmtId="0" fontId="6" fillId="0" borderId="0" xfId="0" applyFont="1" applyAlignment="1">
      <alignment horizontal="center"/>
    </xf>
    <xf numFmtId="0" fontId="4" fillId="0" borderId="0" xfId="0" applyFont="1" applyBorder="1" applyAlignment="1"/>
    <xf numFmtId="0" fontId="4" fillId="2" borderId="0" xfId="0" applyFont="1" applyFill="1" applyBorder="1" applyAlignment="1"/>
    <xf numFmtId="0" fontId="4" fillId="2" borderId="0" xfId="0" applyFont="1" applyFill="1"/>
    <xf numFmtId="0" fontId="4" fillId="2" borderId="0" xfId="0" applyFont="1" applyFill="1" applyBorder="1"/>
    <xf numFmtId="0" fontId="4" fillId="0" borderId="0" xfId="0" applyFont="1" applyBorder="1" applyAlignment="1">
      <alignment horizontal="center"/>
    </xf>
    <xf numFmtId="0" fontId="6" fillId="0" borderId="0" xfId="0" applyFont="1" applyBorder="1" applyAlignment="1"/>
    <xf numFmtId="0" fontId="6" fillId="0" borderId="0" xfId="0" applyFont="1" applyBorder="1" applyAlignment="1">
      <alignment horizontal="left"/>
    </xf>
    <xf numFmtId="0" fontId="7" fillId="0" borderId="0" xfId="0" applyFont="1"/>
    <xf numFmtId="0" fontId="1" fillId="0" borderId="15" xfId="0" applyFont="1" applyBorder="1"/>
    <xf numFmtId="14" fontId="4" fillId="3" borderId="1" xfId="0" applyNumberFormat="1"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164" fontId="4" fillId="3" borderId="1" xfId="0" applyNumberFormat="1" applyFont="1" applyFill="1" applyBorder="1" applyAlignment="1">
      <alignment horizontal="center"/>
    </xf>
    <xf numFmtId="0" fontId="4" fillId="3" borderId="1" xfId="0" applyFont="1" applyFill="1" applyBorder="1" applyAlignment="1">
      <alignment horizontal="center"/>
    </xf>
    <xf numFmtId="2"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8" xfId="0" applyFont="1" applyFill="1" applyBorder="1" applyAlignment="1">
      <alignment horizontal="center"/>
    </xf>
    <xf numFmtId="0" fontId="4" fillId="3" borderId="2" xfId="0" applyFont="1" applyFill="1" applyBorder="1" applyAlignment="1"/>
    <xf numFmtId="0" fontId="4" fillId="3" borderId="3" xfId="0" applyFont="1" applyFill="1" applyBorder="1" applyAlignment="1"/>
    <xf numFmtId="0" fontId="4" fillId="3" borderId="4" xfId="0" applyFont="1" applyFill="1" applyBorder="1" applyAlignment="1"/>
    <xf numFmtId="0" fontId="4" fillId="5" borderId="2" xfId="0" applyFont="1" applyFill="1" applyBorder="1"/>
    <xf numFmtId="0" fontId="4" fillId="5" borderId="3" xfId="0" applyFont="1" applyFill="1" applyBorder="1"/>
    <xf numFmtId="0" fontId="4" fillId="5" borderId="3" xfId="0" applyFont="1" applyFill="1" applyBorder="1" applyAlignment="1"/>
    <xf numFmtId="0" fontId="4" fillId="5" borderId="4" xfId="0" applyFont="1" applyFill="1" applyBorder="1"/>
    <xf numFmtId="0" fontId="4" fillId="5" borderId="4" xfId="0" applyFont="1" applyFill="1" applyBorder="1" applyAlignment="1"/>
    <xf numFmtId="0" fontId="7" fillId="0" borderId="5" xfId="0" applyFont="1" applyBorder="1"/>
    <xf numFmtId="0" fontId="7" fillId="0" borderId="6" xfId="0" applyFont="1" applyBorder="1"/>
    <xf numFmtId="0" fontId="18" fillId="0" borderId="6" xfId="0" applyFont="1" applyBorder="1" applyAlignment="1">
      <alignment horizontal="right"/>
    </xf>
    <xf numFmtId="0" fontId="6" fillId="0" borderId="17" xfId="0" applyFont="1" applyBorder="1"/>
    <xf numFmtId="0" fontId="4" fillId="0" borderId="17" xfId="0" applyFont="1" applyBorder="1"/>
    <xf numFmtId="0" fontId="6" fillId="0" borderId="17" xfId="0" applyFont="1" applyBorder="1" applyAlignment="1"/>
    <xf numFmtId="0" fontId="6" fillId="0" borderId="17" xfId="0" applyFont="1" applyBorder="1" applyAlignment="1">
      <alignment horizontal="left"/>
    </xf>
    <xf numFmtId="0" fontId="7" fillId="0" borderId="20" xfId="0" applyFont="1" applyBorder="1"/>
    <xf numFmtId="0" fontId="7" fillId="0" borderId="21" xfId="0" applyFont="1" applyBorder="1"/>
    <xf numFmtId="0" fontId="4" fillId="0" borderId="21" xfId="0" applyFont="1" applyBorder="1"/>
    <xf numFmtId="0" fontId="4" fillId="0" borderId="22" xfId="0" applyFont="1" applyBorder="1"/>
    <xf numFmtId="0" fontId="4" fillId="5" borderId="1" xfId="0" applyFont="1" applyFill="1" applyBorder="1" applyAlignment="1">
      <alignment horizontal="center"/>
    </xf>
    <xf numFmtId="0" fontId="4" fillId="2" borderId="0" xfId="0" applyFont="1" applyFill="1" applyAlignment="1">
      <alignment horizontal="center"/>
    </xf>
    <xf numFmtId="0" fontId="4" fillId="2" borderId="17" xfId="0"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2" fontId="6" fillId="0" borderId="8" xfId="0" applyNumberFormat="1" applyFont="1" applyBorder="1" applyAlignment="1">
      <alignment horizontal="center"/>
    </xf>
    <xf numFmtId="0" fontId="6" fillId="0" borderId="23" xfId="0" applyFont="1" applyBorder="1" applyAlignment="1">
      <alignment horizontal="center"/>
    </xf>
    <xf numFmtId="0" fontId="4" fillId="0" borderId="24" xfId="0" applyFont="1" applyBorder="1"/>
    <xf numFmtId="0" fontId="4" fillId="0" borderId="24" xfId="0" quotePrefix="1" applyFont="1" applyBorder="1"/>
    <xf numFmtId="0" fontId="4" fillId="0" borderId="0" xfId="0" quotePrefix="1" applyFont="1"/>
    <xf numFmtId="1" fontId="4" fillId="6" borderId="1" xfId="0" applyNumberFormat="1" applyFont="1" applyFill="1" applyBorder="1" applyAlignment="1">
      <alignment horizontal="center"/>
    </xf>
    <xf numFmtId="165" fontId="4" fillId="6" borderId="1" xfId="0" applyNumberFormat="1" applyFont="1" applyFill="1" applyBorder="1" applyAlignment="1">
      <alignment horizontal="center"/>
    </xf>
    <xf numFmtId="2" fontId="4" fillId="3" borderId="25" xfId="0" applyNumberFormat="1" applyFont="1" applyFill="1" applyBorder="1" applyAlignment="1">
      <alignment horizontal="center"/>
    </xf>
    <xf numFmtId="1" fontId="4" fillId="6" borderId="1" xfId="0" applyNumberFormat="1" applyFont="1" applyFill="1" applyBorder="1" applyAlignment="1">
      <alignment horizontal="center" vertical="center"/>
    </xf>
    <xf numFmtId="0" fontId="7" fillId="0" borderId="5" xfId="0" applyFont="1" applyBorder="1" applyAlignment="1">
      <alignment horizontal="right"/>
    </xf>
    <xf numFmtId="2" fontId="6" fillId="0" borderId="13" xfId="0" applyNumberFormat="1" applyFont="1" applyBorder="1" applyAlignment="1">
      <alignment horizontal="center"/>
    </xf>
    <xf numFmtId="0" fontId="6" fillId="0" borderId="13" xfId="0" applyFont="1" applyBorder="1" applyAlignment="1">
      <alignment horizontal="center"/>
    </xf>
    <xf numFmtId="0" fontId="4" fillId="0" borderId="26" xfId="0" applyFont="1" applyBorder="1"/>
    <xf numFmtId="0" fontId="7" fillId="0" borderId="0" xfId="0" applyFont="1" applyAlignment="1">
      <alignment horizontal="left"/>
    </xf>
    <xf numFmtId="164" fontId="4" fillId="0" borderId="1" xfId="0" applyNumberFormat="1" applyFont="1" applyFill="1" applyBorder="1" applyAlignment="1">
      <alignment horizontal="center"/>
    </xf>
    <xf numFmtId="0" fontId="16" fillId="6" borderId="16" xfId="7" applyFont="1" applyFill="1" applyBorder="1" applyAlignment="1">
      <alignment horizontal="right"/>
    </xf>
    <xf numFmtId="0" fontId="22" fillId="6" borderId="27" xfId="0" applyFont="1" applyFill="1" applyBorder="1" applyAlignment="1">
      <alignment horizontal="center"/>
    </xf>
    <xf numFmtId="0" fontId="4" fillId="0" borderId="1" xfId="0" applyFont="1" applyFill="1" applyBorder="1" applyAlignment="1">
      <alignment horizontal="center"/>
    </xf>
    <xf numFmtId="0" fontId="16" fillId="0" borderId="0" xfId="7" applyFont="1" applyBorder="1"/>
    <xf numFmtId="0" fontId="4" fillId="0" borderId="19" xfId="0" applyFont="1" applyFill="1" applyBorder="1" applyAlignment="1">
      <alignment horizontal="center"/>
    </xf>
    <xf numFmtId="0" fontId="23" fillId="0" borderId="0" xfId="7" applyFont="1" applyAlignment="1">
      <alignment horizontal="right"/>
    </xf>
    <xf numFmtId="0" fontId="7" fillId="0" borderId="0" xfId="0" quotePrefix="1" applyFont="1"/>
    <xf numFmtId="0" fontId="16" fillId="0" borderId="17" xfId="7" applyFont="1" applyBorder="1" applyAlignment="1">
      <alignment horizontal="right"/>
    </xf>
    <xf numFmtId="0" fontId="6" fillId="0" borderId="1" xfId="0" applyFont="1" applyBorder="1" applyAlignment="1">
      <alignment horizontal="center"/>
    </xf>
    <xf numFmtId="0" fontId="17" fillId="5" borderId="0" xfId="7" applyFont="1" applyFill="1"/>
    <xf numFmtId="0" fontId="17" fillId="3" borderId="0" xfId="7" applyFont="1" applyFill="1"/>
    <xf numFmtId="0" fontId="7" fillId="6" borderId="0" xfId="0" applyFont="1" applyFill="1"/>
    <xf numFmtId="0" fontId="4" fillId="3" borderId="7" xfId="0" applyFont="1" applyFill="1" applyBorder="1"/>
    <xf numFmtId="0" fontId="4" fillId="3" borderId="8" xfId="0" applyFont="1" applyFill="1" applyBorder="1"/>
    <xf numFmtId="0" fontId="4" fillId="3" borderId="9" xfId="0" applyFont="1" applyFill="1" applyBorder="1"/>
    <xf numFmtId="0" fontId="4" fillId="3" borderId="10" xfId="0" applyFont="1" applyFill="1" applyBorder="1"/>
    <xf numFmtId="0" fontId="4" fillId="3" borderId="0" xfId="0" applyFont="1" applyFill="1" applyBorder="1"/>
    <xf numFmtId="0" fontId="4" fillId="3" borderId="11" xfId="0" applyFont="1" applyFill="1" applyBorder="1"/>
    <xf numFmtId="0" fontId="4" fillId="3" borderId="12" xfId="0" applyFont="1" applyFill="1" applyBorder="1"/>
    <xf numFmtId="0" fontId="4" fillId="3" borderId="13" xfId="0" applyFont="1" applyFill="1" applyBorder="1"/>
    <xf numFmtId="0" fontId="4" fillId="3" borderId="14" xfId="0" applyFont="1" applyFill="1" applyBorder="1"/>
    <xf numFmtId="0" fontId="0" fillId="0" borderId="28" xfId="0" applyBorder="1"/>
    <xf numFmtId="14" fontId="0" fillId="0" borderId="0" xfId="0" applyNumberFormat="1" applyAlignment="1">
      <alignment horizontal="left"/>
    </xf>
    <xf numFmtId="0" fontId="0" fillId="0" borderId="0" xfId="0" applyBorder="1"/>
    <xf numFmtId="0" fontId="0" fillId="0" borderId="17" xfId="0" applyBorder="1"/>
    <xf numFmtId="0" fontId="4" fillId="0" borderId="6" xfId="0" applyFont="1" applyBorder="1" applyAlignment="1"/>
    <xf numFmtId="0" fontId="4" fillId="3" borderId="2" xfId="0" applyFont="1" applyFill="1" applyBorder="1" applyAlignment="1"/>
    <xf numFmtId="0" fontId="0" fillId="3" borderId="4" xfId="0" applyFont="1" applyFill="1" applyBorder="1" applyAlignment="1"/>
    <xf numFmtId="0" fontId="21" fillId="4" borderId="0" xfId="7" applyFont="1" applyFill="1" applyAlignment="1">
      <alignment horizontal="center"/>
    </xf>
    <xf numFmtId="0" fontId="0" fillId="0" borderId="0" xfId="0" applyAlignment="1">
      <alignment horizontal="center"/>
    </xf>
    <xf numFmtId="0" fontId="0" fillId="0" borderId="0" xfId="0" applyAlignment="1"/>
    <xf numFmtId="0" fontId="6" fillId="0" borderId="0" xfId="0" applyFont="1" applyBorder="1" applyAlignment="1">
      <alignment horizontal="left"/>
    </xf>
    <xf numFmtId="14" fontId="16" fillId="5" borderId="2" xfId="7" applyNumberFormat="1" applyFont="1" applyFill="1" applyBorder="1" applyAlignment="1"/>
    <xf numFmtId="0" fontId="0" fillId="5" borderId="4" xfId="0" applyFill="1" applyBorder="1" applyAlignment="1"/>
  </cellXfs>
  <cellStyles count="13">
    <cellStyle name="Komma 2" xfId="1"/>
    <cellStyle name="Procent 2" xfId="2"/>
    <cellStyle name="Procent 2 2" xfId="3"/>
    <cellStyle name="Procent 2 3" xfId="4"/>
    <cellStyle name="Procent 3" xfId="5"/>
    <cellStyle name="Procent 4" xfId="6"/>
    <cellStyle name="Standaard" xfId="0" builtinId="0"/>
    <cellStyle name="Standaard 2" xfId="7"/>
    <cellStyle name="Standaard 2 2" xfId="8"/>
    <cellStyle name="Standaard 2 3" xfId="9"/>
    <cellStyle name="Standaard 2 4" xfId="10"/>
    <cellStyle name="Standaard 3" xfId="11"/>
    <cellStyle name="Standaard 4" xfId="12"/>
  </cellStyles>
  <dxfs count="0"/>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276226</xdr:colOff>
      <xdr:row>17</xdr:row>
      <xdr:rowOff>9524</xdr:rowOff>
    </xdr:from>
    <xdr:ext cx="4495800" cy="4053546"/>
    <xdr:sp macro="" textlink="">
      <xdr:nvSpPr>
        <xdr:cNvPr id="2" name="Tekstvak 1"/>
        <xdr:cNvSpPr txBox="1"/>
      </xdr:nvSpPr>
      <xdr:spPr>
        <a:xfrm>
          <a:off x="5934076" y="3248024"/>
          <a:ext cx="4495800" cy="4053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a:solidFill>
                <a:schemeClr val="accent1"/>
              </a:solidFill>
            </a:rPr>
            <a:t>Copyright (c) 2014,</a:t>
          </a:r>
          <a:r>
            <a:rPr lang="nl-NL" baseline="0">
              <a:solidFill>
                <a:schemeClr val="accent1"/>
              </a:solidFill>
            </a:rPr>
            <a:t> </a:t>
          </a:r>
          <a:r>
            <a:rPr lang="nl-NL">
              <a:solidFill>
                <a:schemeClr val="accent1"/>
              </a:solidFill>
            </a:rPr>
            <a:t>vAConsult,</a:t>
          </a:r>
          <a:r>
            <a:rPr lang="nl-NL" baseline="0">
              <a:solidFill>
                <a:schemeClr val="accent1"/>
              </a:solidFill>
            </a:rPr>
            <a:t> The Netherlands</a:t>
          </a:r>
        </a:p>
        <a:p>
          <a:endParaRPr lang="nl-NL">
            <a:solidFill>
              <a:schemeClr val="accent1"/>
            </a:solidFill>
          </a:endParaRPr>
        </a:p>
        <a:p>
          <a:r>
            <a:rPr lang="nl-NL">
              <a:solidFill>
                <a:schemeClr val="accent1"/>
              </a:solidFill>
            </a:rPr>
            <a:t>Permission is hereby granted, free of charge, to any person obtaining a copy</a:t>
          </a:r>
          <a:br>
            <a:rPr lang="nl-NL">
              <a:solidFill>
                <a:schemeClr val="accent1"/>
              </a:solidFill>
            </a:rPr>
          </a:br>
          <a:r>
            <a:rPr lang="nl-NL">
              <a:solidFill>
                <a:schemeClr val="accent1"/>
              </a:solidFill>
            </a:rPr>
            <a:t>of this software and associated documentation files (the "Software"), to deal</a:t>
          </a:r>
          <a:br>
            <a:rPr lang="nl-NL">
              <a:solidFill>
                <a:schemeClr val="accent1"/>
              </a:solidFill>
            </a:rPr>
          </a:br>
          <a:r>
            <a:rPr lang="nl-NL">
              <a:solidFill>
                <a:schemeClr val="accent1"/>
              </a:solidFill>
            </a:rPr>
            <a:t>in the Software without restriction, including without limitation the rights</a:t>
          </a:r>
          <a:br>
            <a:rPr lang="nl-NL">
              <a:solidFill>
                <a:schemeClr val="accent1"/>
              </a:solidFill>
            </a:rPr>
          </a:br>
          <a:r>
            <a:rPr lang="nl-NL">
              <a:solidFill>
                <a:schemeClr val="accent1"/>
              </a:solidFill>
            </a:rPr>
            <a:t>to use, copy, modify, merge, publish, distribute, sublicense, and/or sell</a:t>
          </a:r>
          <a:br>
            <a:rPr lang="nl-NL">
              <a:solidFill>
                <a:schemeClr val="accent1"/>
              </a:solidFill>
            </a:rPr>
          </a:br>
          <a:r>
            <a:rPr lang="nl-NL">
              <a:solidFill>
                <a:schemeClr val="accent1"/>
              </a:solidFill>
            </a:rPr>
            <a:t>copies of the Software, and to permit persons to whom the Software is</a:t>
          </a:r>
          <a:br>
            <a:rPr lang="nl-NL">
              <a:solidFill>
                <a:schemeClr val="accent1"/>
              </a:solidFill>
            </a:rPr>
          </a:br>
          <a:r>
            <a:rPr lang="nl-NL">
              <a:solidFill>
                <a:schemeClr val="accent1"/>
              </a:solidFill>
            </a:rPr>
            <a:t>furnished to do so, subject to the following conditions:</a:t>
          </a:r>
        </a:p>
        <a:p>
          <a:endParaRPr lang="nl-NL">
            <a:solidFill>
              <a:schemeClr val="accent1"/>
            </a:solidFill>
          </a:endParaRPr>
        </a:p>
        <a:p>
          <a:r>
            <a:rPr lang="nl-NL">
              <a:solidFill>
                <a:schemeClr val="accent1"/>
              </a:solidFill>
            </a:rPr>
            <a:t>The above copyright notice and this permission notice shall be included in</a:t>
          </a:r>
          <a:br>
            <a:rPr lang="nl-NL">
              <a:solidFill>
                <a:schemeClr val="accent1"/>
              </a:solidFill>
            </a:rPr>
          </a:br>
          <a:r>
            <a:rPr lang="nl-NL">
              <a:solidFill>
                <a:schemeClr val="accent1"/>
              </a:solidFill>
            </a:rPr>
            <a:t>all copies or substantial portions of the Software.</a:t>
          </a:r>
        </a:p>
        <a:p>
          <a:endParaRPr lang="nl-NL">
            <a:solidFill>
              <a:schemeClr val="accent1"/>
            </a:solidFill>
          </a:endParaRPr>
        </a:p>
        <a:p>
          <a:r>
            <a:rPr lang="nl-NL">
              <a:solidFill>
                <a:schemeClr val="accent1"/>
              </a:solidFil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p>
        <a:p>
          <a:endParaRPr lang="nl-NL" sz="1100"/>
        </a:p>
      </xdr:txBody>
    </xdr:sp>
    <xdr:clientData/>
  </xdr:oneCellAnchor>
  <xdr:oneCellAnchor>
    <xdr:from>
      <xdr:col>0</xdr:col>
      <xdr:colOff>76200</xdr:colOff>
      <xdr:row>10</xdr:row>
      <xdr:rowOff>171450</xdr:rowOff>
    </xdr:from>
    <xdr:ext cx="5229225" cy="7141314"/>
    <xdr:sp macro="" textlink="">
      <xdr:nvSpPr>
        <xdr:cNvPr id="3" name="Tekstvak 2"/>
        <xdr:cNvSpPr txBox="1"/>
      </xdr:nvSpPr>
      <xdr:spPr>
        <a:xfrm>
          <a:off x="76200" y="2076450"/>
          <a:ext cx="5229225" cy="7141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15000"/>
            </a:lnSpc>
            <a:spcAft>
              <a:spcPts val="300"/>
            </a:spcAft>
          </a:pPr>
          <a:r>
            <a:rPr lang="en-GB" sz="1100" b="1" i="1">
              <a:effectLst/>
              <a:latin typeface="+mn-lt"/>
              <a:ea typeface="Calibri"/>
              <a:cs typeface="Times New Roman"/>
            </a:rPr>
            <a:t>Overall procedure for a space heater package:</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hot water storage tank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hot water storage tank (PD-HWST), using the data in the technical document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solar device for space and combination heater (TD-SH-SD)</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solar device for space and combination heater (PD-SH-PA), using the data in the technical document (TD-SH-PA)</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space heater package (TD-SH-PA), using the data in the technical document of the hot water storage tank (TD-HWST) and the solar device for space and combination heater or their product fiches</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space heater package (PD-SH-PA), using the data in the product fiche of the hot water storage tank (PD-HWST) and the solar device for space and combination heater</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package energy label, based on the label class determined in the product fiche of the package (PD-SH-PA)</a:t>
          </a:r>
          <a:endParaRPr lang="nl-NL" sz="1800">
            <a:effectLst/>
            <a:latin typeface="+mn-lt"/>
            <a:ea typeface="Calibri"/>
            <a:cs typeface="Times New Roman"/>
          </a:endParaRPr>
        </a:p>
        <a:p>
          <a:pPr>
            <a:lnSpc>
              <a:spcPct val="115000"/>
            </a:lnSpc>
            <a:spcAft>
              <a:spcPts val="300"/>
            </a:spcAft>
          </a:pPr>
          <a:r>
            <a:rPr lang="en-GB" sz="1100" b="1" i="1">
              <a:effectLst/>
              <a:latin typeface="+mn-lt"/>
              <a:ea typeface="Calibri"/>
              <a:cs typeface="Times New Roman"/>
            </a:rPr>
            <a:t>Notes:</a:t>
          </a:r>
          <a:endParaRPr lang="nl-NL" sz="1800">
            <a:effectLst/>
            <a:latin typeface="+mn-lt"/>
            <a:ea typeface="Calibri"/>
            <a:cs typeface="Times New Roman"/>
          </a:endParaRPr>
        </a:p>
        <a:p>
          <a:pPr marL="342900" lvl="0" indent="-342900">
            <a:lnSpc>
              <a:spcPct val="115000"/>
            </a:lnSpc>
            <a:spcAft>
              <a:spcPts val="300"/>
            </a:spcAft>
            <a:buFont typeface="Symbol"/>
            <a:buChar char=""/>
          </a:pPr>
          <a:r>
            <a:rPr lang="en-GB" sz="1100">
              <a:effectLst/>
              <a:latin typeface="+mn-lt"/>
              <a:ea typeface="Calibri"/>
              <a:cs typeface="Times New Roman"/>
            </a:rPr>
            <a:t>If one or more components of the package are purchased from another supplier, preferably the documentation of those components should be copied to the corresponding worksheets in this workbook to preserve the automation of the worksheets.</a:t>
          </a:r>
        </a:p>
        <a:p>
          <a:pPr marL="342900" lvl="0" indent="-342900">
            <a:lnSpc>
              <a:spcPct val="115000"/>
            </a:lnSpc>
            <a:spcAft>
              <a:spcPts val="300"/>
            </a:spcAft>
            <a:buFont typeface="Symbol"/>
            <a:buChar char=""/>
          </a:pPr>
          <a:r>
            <a:rPr lang="en-GB" sz="1100">
              <a:effectLst/>
              <a:latin typeface="+mn-lt"/>
              <a:ea typeface="Calibri"/>
              <a:cs typeface="Times New Roman"/>
            </a:rPr>
            <a:t>If the technical documents of one or more components of the package are not available, you can use the product fiche to enter the data in the technical document. Enter in the reference to that technical document: ‘not available’.</a:t>
          </a:r>
        </a:p>
        <a:p>
          <a:pPr marL="342900" lvl="0" indent="-342900">
            <a:lnSpc>
              <a:spcPct val="115000"/>
            </a:lnSpc>
            <a:spcAft>
              <a:spcPts val="300"/>
            </a:spcAft>
            <a:buFont typeface="Symbol"/>
            <a:buChar char=""/>
          </a:pPr>
          <a:r>
            <a:rPr lang="en-GB" sz="1100">
              <a:effectLst/>
              <a:latin typeface="+mn-lt"/>
              <a:ea typeface="Calibri"/>
              <a:cs typeface="Times New Roman"/>
            </a:rPr>
            <a:t>The automation assumes that the product fiches are completed based on the data in the technical documents. If the underlying technical documents of a package are not available, the data from the corresponding product fiches should be entered in the package technical document.</a:t>
          </a:r>
        </a:p>
        <a:p>
          <a:pPr marL="342900" lvl="0" indent="-342900">
            <a:lnSpc>
              <a:spcPct val="115000"/>
            </a:lnSpc>
            <a:spcAft>
              <a:spcPts val="300"/>
            </a:spcAft>
            <a:buFont typeface="Symbol"/>
            <a:buChar char=""/>
          </a:pPr>
          <a:r>
            <a:rPr lang="en-GB" sz="1100">
              <a:effectLst/>
              <a:latin typeface="+mn-lt"/>
              <a:ea typeface="Calibri"/>
              <a:cs typeface="Times New Roman"/>
            </a:rPr>
            <a:t>Although the workbook is prepared with the at most care, errors cannot be ruled out. If so, please report those errors to vaconsult@vaconsult.net. </a:t>
          </a:r>
        </a:p>
        <a:p>
          <a:pPr marL="342900" lvl="0" indent="-342900">
            <a:lnSpc>
              <a:spcPct val="115000"/>
            </a:lnSpc>
            <a:spcAft>
              <a:spcPts val="300"/>
            </a:spcAft>
            <a:buFont typeface="Symbol"/>
            <a:buChar char=""/>
          </a:pPr>
          <a:r>
            <a:rPr lang="en-GB" sz="1100">
              <a:effectLst/>
              <a:latin typeface="+mn-lt"/>
              <a:ea typeface="Calibri"/>
              <a:cs typeface="Times New Roman"/>
            </a:rPr>
            <a:t>It goes without saying that vAConsult cannot be held liable for any damages arising from the use of this software</a:t>
          </a:r>
        </a:p>
        <a:p>
          <a:endParaRPr lang="nl-NL" sz="1100"/>
        </a:p>
      </xdr:txBody>
    </xdr:sp>
    <xdr:clientData/>
  </xdr:oneCellAnchor>
  <xdr:twoCellAnchor editAs="oneCell">
    <xdr:from>
      <xdr:col>4</xdr:col>
      <xdr:colOff>46656</xdr:colOff>
      <xdr:row>0</xdr:row>
      <xdr:rowOff>0</xdr:rowOff>
    </xdr:from>
    <xdr:to>
      <xdr:col>5</xdr:col>
      <xdr:colOff>1752994</xdr:colOff>
      <xdr:row>2</xdr:row>
      <xdr:rowOff>57150</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4606" y="0"/>
          <a:ext cx="2315938" cy="438150"/>
        </a:xfrm>
        <a:prstGeom prst="rect">
          <a:avLst/>
        </a:prstGeom>
      </xdr:spPr>
    </xdr:pic>
    <xdr:clientData/>
  </xdr:twoCellAnchor>
  <xdr:twoCellAnchor editAs="oneCell">
    <xdr:from>
      <xdr:col>0</xdr:col>
      <xdr:colOff>0</xdr:colOff>
      <xdr:row>0</xdr:row>
      <xdr:rowOff>0</xdr:rowOff>
    </xdr:from>
    <xdr:to>
      <xdr:col>0</xdr:col>
      <xdr:colOff>523875</xdr:colOff>
      <xdr:row>2</xdr:row>
      <xdr:rowOff>150254</xdr:rowOff>
    </xdr:to>
    <xdr:pic>
      <xdr:nvPicPr>
        <xdr:cNvPr id="7" name="Afbeelding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523875" cy="531254"/>
        </a:xfrm>
        <a:prstGeom prst="rect">
          <a:avLst/>
        </a:prstGeom>
      </xdr:spPr>
    </xdr:pic>
    <xdr:clientData/>
  </xdr:twoCellAnchor>
  <xdr:oneCellAnchor>
    <xdr:from>
      <xdr:col>6</xdr:col>
      <xdr:colOff>400050</xdr:colOff>
      <xdr:row>2</xdr:row>
      <xdr:rowOff>114300</xdr:rowOff>
    </xdr:from>
    <xdr:ext cx="2284984" cy="953466"/>
    <xdr:sp macro="" textlink="">
      <xdr:nvSpPr>
        <xdr:cNvPr id="4" name="Tekstvak 3"/>
        <xdr:cNvSpPr txBox="1"/>
      </xdr:nvSpPr>
      <xdr:spPr>
        <a:xfrm>
          <a:off x="6057900" y="495300"/>
          <a:ext cx="2284984"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t>Revision history:</a:t>
          </a:r>
        </a:p>
        <a:p>
          <a:r>
            <a:rPr lang="nl-NL" sz="1100"/>
            <a:t>- </a:t>
          </a:r>
          <a:r>
            <a:rPr lang="nl-NL" sz="1100" b="1" i="1"/>
            <a:t>04.09.2015 V3 GvA (vAConsult)</a:t>
          </a:r>
        </a:p>
        <a:p>
          <a:r>
            <a:rPr lang="nl-NL" sz="1100"/>
            <a:t>  Sheet 'PF-SWH', cell</a:t>
          </a:r>
          <a:r>
            <a:rPr lang="nl-NL" sz="1100" baseline="0"/>
            <a:t> N32</a:t>
          </a:r>
        </a:p>
        <a:p>
          <a:r>
            <a:rPr lang="nl-NL" sz="1100" baseline="0"/>
            <a:t>  Factor '100' removed</a:t>
          </a:r>
        </a:p>
        <a:p>
          <a:r>
            <a:rPr lang="nl-NL" sz="1100" baseline="0"/>
            <a:t>  Thanks to</a:t>
          </a:r>
          <a:r>
            <a:rPr lang="nl-NL" sz="1100" b="0" baseline="0"/>
            <a:t> </a:t>
          </a:r>
          <a:r>
            <a:rPr lang="nl-NL" sz="1100" b="0">
              <a:solidFill>
                <a:schemeClr val="tx1"/>
              </a:solidFill>
              <a:effectLst/>
              <a:latin typeface="+mn-lt"/>
              <a:ea typeface="+mn-ea"/>
              <a:cs typeface="+mn-cs"/>
            </a:rPr>
            <a:t>Sylvain Roland, Enerplan</a:t>
          </a:r>
          <a:endParaRPr lang="nl-NL" sz="1100" b="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129887</xdr:colOff>
      <xdr:row>42</xdr:row>
      <xdr:rowOff>80818</xdr:rowOff>
    </xdr:from>
    <xdr:to>
      <xdr:col>8</xdr:col>
      <xdr:colOff>1117023</xdr:colOff>
      <xdr:row>46</xdr:row>
      <xdr:rowOff>1443</xdr:rowOff>
    </xdr:to>
    <xdr:sp macro="" textlink="">
      <xdr:nvSpPr>
        <xdr:cNvPr id="2" name="Tekstvak 1"/>
        <xdr:cNvSpPr txBox="1"/>
      </xdr:nvSpPr>
      <xdr:spPr>
        <a:xfrm>
          <a:off x="4026478" y="6800273"/>
          <a:ext cx="1861704" cy="422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showGridLines="0" tabSelected="1" workbookViewId="0">
      <selection activeCell="K15" sqref="K15"/>
    </sheetView>
  </sheetViews>
  <sheetFormatPr defaultRowHeight="15" x14ac:dyDescent="0.25"/>
  <cols>
    <col min="2" max="2" width="10.7109375" bestFit="1" customWidth="1"/>
    <col min="3" max="3" width="10.7109375" customWidth="1"/>
    <col min="6" max="6" width="36" customWidth="1"/>
  </cols>
  <sheetData>
    <row r="3" spans="2:6" ht="17.25" customHeight="1" x14ac:dyDescent="0.25">
      <c r="E3" s="130"/>
      <c r="F3" s="130"/>
    </row>
    <row r="4" spans="2:6" x14ac:dyDescent="0.25">
      <c r="B4" s="127" t="s">
        <v>225</v>
      </c>
      <c r="C4" s="127" t="s">
        <v>226</v>
      </c>
      <c r="D4" s="127"/>
      <c r="E4" s="129"/>
    </row>
    <row r="5" spans="2:6" x14ac:dyDescent="0.25">
      <c r="B5" t="s">
        <v>227</v>
      </c>
      <c r="C5" s="128" t="s">
        <v>233</v>
      </c>
    </row>
    <row r="6" spans="2:6" x14ac:dyDescent="0.25">
      <c r="B6" t="s">
        <v>228</v>
      </c>
      <c r="C6" t="s">
        <v>234</v>
      </c>
    </row>
    <row r="7" spans="2:6" x14ac:dyDescent="0.25">
      <c r="B7" t="s">
        <v>229</v>
      </c>
      <c r="C7" t="s">
        <v>232</v>
      </c>
    </row>
    <row r="8" spans="2:6" x14ac:dyDescent="0.25">
      <c r="B8" t="s">
        <v>6</v>
      </c>
      <c r="C8" t="s">
        <v>230</v>
      </c>
    </row>
    <row r="9" spans="2:6" x14ac:dyDescent="0.25">
      <c r="C9" t="s">
        <v>231</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zoomScale="110" zoomScaleNormal="110" workbookViewId="0">
      <selection activeCell="K14" sqref="K14"/>
    </sheetView>
  </sheetViews>
  <sheetFormatPr defaultRowHeight="11.25" x14ac:dyDescent="0.2"/>
  <cols>
    <col min="1" max="1" width="5" style="1" customWidth="1"/>
    <col min="2" max="2" width="8.140625" style="3" customWidth="1"/>
    <col min="3" max="3" width="21.28515625" style="3" customWidth="1"/>
    <col min="4" max="4" width="9.7109375" style="3" customWidth="1"/>
    <col min="5" max="5" width="6.42578125" style="3" customWidth="1"/>
    <col min="6" max="6" width="7.7109375" style="3" customWidth="1"/>
    <col min="7" max="7" width="6.28515625" style="3" customWidth="1"/>
    <col min="8" max="8" width="6.85546875" style="3" customWidth="1"/>
    <col min="9" max="9" width="18.85546875" style="3" customWidth="1"/>
    <col min="10" max="10" width="3.42578125" style="3" customWidth="1"/>
    <col min="11" max="11" width="18" style="3" customWidth="1"/>
    <col min="12" max="16384" width="9.140625" style="3"/>
  </cols>
  <sheetData>
    <row r="1" spans="1:13" ht="15" x14ac:dyDescent="0.25">
      <c r="B1" s="134" t="s">
        <v>180</v>
      </c>
      <c r="C1" s="135"/>
      <c r="D1" s="135"/>
      <c r="E1" s="135"/>
      <c r="F1" s="135"/>
      <c r="G1" s="135"/>
      <c r="H1" s="135"/>
      <c r="I1" s="136"/>
    </row>
    <row r="2" spans="1:13" ht="15.75" x14ac:dyDescent="0.25">
      <c r="I2" s="4" t="s">
        <v>1</v>
      </c>
    </row>
    <row r="3" spans="1:13" ht="15.75" x14ac:dyDescent="0.25">
      <c r="B3" s="2" t="s">
        <v>0</v>
      </c>
      <c r="K3" s="115" t="s">
        <v>221</v>
      </c>
      <c r="L3" s="52" t="s">
        <v>222</v>
      </c>
      <c r="M3" s="38"/>
    </row>
    <row r="4" spans="1:13" ht="11.25" customHeight="1" x14ac:dyDescent="0.2">
      <c r="B4" s="5"/>
      <c r="K4" s="116" t="s">
        <v>223</v>
      </c>
      <c r="L4" s="52"/>
      <c r="M4" s="38"/>
    </row>
    <row r="5" spans="1:13" ht="12" customHeight="1" x14ac:dyDescent="0.2">
      <c r="B5" s="3" t="s">
        <v>2</v>
      </c>
      <c r="C5" s="3" t="s">
        <v>3</v>
      </c>
      <c r="K5" s="117" t="s">
        <v>224</v>
      </c>
      <c r="L5" s="52" t="s">
        <v>222</v>
      </c>
      <c r="M5" s="38"/>
    </row>
    <row r="6" spans="1:13" ht="12" customHeight="1" x14ac:dyDescent="0.2">
      <c r="B6" s="3" t="s">
        <v>4</v>
      </c>
      <c r="C6" s="3" t="s">
        <v>5</v>
      </c>
    </row>
    <row r="7" spans="1:13" ht="12" customHeight="1" x14ac:dyDescent="0.2">
      <c r="B7" s="3" t="s">
        <v>6</v>
      </c>
      <c r="C7" s="3" t="s">
        <v>7</v>
      </c>
      <c r="H7" s="6" t="s">
        <v>8</v>
      </c>
      <c r="I7" s="54" t="str">
        <f>Introduction!C5&amp;"  "&amp;Introduction!C6</f>
        <v>04.09.2015  V3</v>
      </c>
    </row>
    <row r="8" spans="1:13" ht="12" customHeight="1" x14ac:dyDescent="0.2"/>
    <row r="9" spans="1:13" ht="12" customHeight="1" x14ac:dyDescent="0.2">
      <c r="A9" s="1" t="s">
        <v>9</v>
      </c>
      <c r="B9" s="5" t="s">
        <v>10</v>
      </c>
    </row>
    <row r="10" spans="1:13" ht="12" customHeight="1" x14ac:dyDescent="0.2">
      <c r="B10" s="7" t="s">
        <v>11</v>
      </c>
      <c r="C10" s="55" t="s">
        <v>181</v>
      </c>
      <c r="D10" s="56"/>
      <c r="E10" s="56"/>
      <c r="F10" s="56"/>
      <c r="G10" s="56"/>
      <c r="H10" s="56"/>
      <c r="I10" s="57"/>
    </row>
    <row r="11" spans="1:13" ht="12" customHeight="1" x14ac:dyDescent="0.2">
      <c r="B11" s="7" t="s">
        <v>12</v>
      </c>
      <c r="C11" s="55" t="s">
        <v>182</v>
      </c>
      <c r="D11" s="56"/>
      <c r="E11" s="56"/>
      <c r="F11" s="56"/>
      <c r="G11" s="56"/>
      <c r="H11" s="56"/>
      <c r="I11" s="57"/>
    </row>
    <row r="12" spans="1:13" ht="12" customHeight="1" x14ac:dyDescent="0.2">
      <c r="B12" s="8" t="s">
        <v>13</v>
      </c>
      <c r="C12" s="55" t="s">
        <v>183</v>
      </c>
      <c r="D12" s="56"/>
      <c r="E12" s="56"/>
      <c r="F12" s="56"/>
      <c r="G12" s="56"/>
      <c r="H12" s="56"/>
      <c r="I12" s="57"/>
    </row>
    <row r="13" spans="1:13" ht="12" customHeight="1" x14ac:dyDescent="0.2">
      <c r="B13" s="8"/>
      <c r="C13" s="9"/>
      <c r="D13" s="9"/>
      <c r="E13" s="9"/>
      <c r="F13" s="9"/>
      <c r="G13" s="9"/>
      <c r="H13" s="9"/>
      <c r="I13" s="9"/>
    </row>
    <row r="14" spans="1:13" ht="12" customHeight="1" x14ac:dyDescent="0.2">
      <c r="B14" s="10"/>
      <c r="C14" s="10"/>
      <c r="D14" s="10"/>
      <c r="E14" s="10"/>
      <c r="F14" s="10"/>
      <c r="G14" s="137" t="s">
        <v>14</v>
      </c>
      <c r="H14" s="137"/>
      <c r="I14" s="137"/>
    </row>
    <row r="15" spans="1:13" ht="12" customHeight="1" x14ac:dyDescent="0.2">
      <c r="A15" s="1" t="s">
        <v>15</v>
      </c>
      <c r="B15" s="11" t="s">
        <v>16</v>
      </c>
      <c r="C15" s="12"/>
      <c r="D15" s="13" t="s">
        <v>17</v>
      </c>
      <c r="E15" s="11" t="s">
        <v>18</v>
      </c>
      <c r="F15" s="11" t="s">
        <v>19</v>
      </c>
      <c r="G15" s="11" t="s">
        <v>20</v>
      </c>
      <c r="H15" s="11" t="s">
        <v>21</v>
      </c>
      <c r="I15" s="11"/>
    </row>
    <row r="16" spans="1:13" ht="12" customHeight="1" x14ac:dyDescent="0.2">
      <c r="A16" s="1" t="s">
        <v>22</v>
      </c>
      <c r="B16" s="10" t="s">
        <v>23</v>
      </c>
      <c r="D16" s="14"/>
      <c r="E16" s="9"/>
      <c r="F16" s="9"/>
      <c r="G16" s="15"/>
    </row>
    <row r="17" spans="1:20" ht="12" customHeight="1" x14ac:dyDescent="0.25">
      <c r="A17" s="1" t="s">
        <v>24</v>
      </c>
      <c r="B17" s="16"/>
      <c r="C17" s="100" t="s">
        <v>25</v>
      </c>
      <c r="D17" s="16" t="s">
        <v>26</v>
      </c>
      <c r="E17" s="58">
        <v>0.1</v>
      </c>
      <c r="F17" s="17" t="s">
        <v>27</v>
      </c>
      <c r="G17" s="18" t="s">
        <v>28</v>
      </c>
      <c r="H17" s="17" t="s">
        <v>29</v>
      </c>
      <c r="I17" s="17"/>
      <c r="N17" s="52" t="s">
        <v>205</v>
      </c>
    </row>
    <row r="18" spans="1:20" ht="12" customHeight="1" x14ac:dyDescent="0.2">
      <c r="A18" s="1" t="s">
        <v>30</v>
      </c>
      <c r="B18" s="19"/>
      <c r="C18" s="25" t="s">
        <v>31</v>
      </c>
      <c r="D18" s="19"/>
      <c r="E18" s="62" t="s">
        <v>127</v>
      </c>
      <c r="F18" s="21" t="s">
        <v>33</v>
      </c>
      <c r="G18" s="22"/>
      <c r="H18" s="23" t="s">
        <v>34</v>
      </c>
      <c r="I18" s="23"/>
      <c r="M18" s="6" t="s">
        <v>140</v>
      </c>
      <c r="N18" s="114" t="s">
        <v>133</v>
      </c>
      <c r="O18" s="114" t="s">
        <v>127</v>
      </c>
      <c r="P18" s="114" t="s">
        <v>32</v>
      </c>
      <c r="Q18" s="114" t="s">
        <v>139</v>
      </c>
    </row>
    <row r="19" spans="1:20" ht="12" customHeight="1" x14ac:dyDescent="0.2">
      <c r="A19" s="1" t="s">
        <v>35</v>
      </c>
      <c r="B19" s="19"/>
      <c r="C19" s="25" t="s">
        <v>36</v>
      </c>
      <c r="D19" s="23"/>
      <c r="E19" s="59">
        <v>15</v>
      </c>
      <c r="F19" s="23" t="s">
        <v>37</v>
      </c>
      <c r="G19" s="22" t="s">
        <v>38</v>
      </c>
      <c r="H19" s="23" t="s">
        <v>39</v>
      </c>
      <c r="I19" s="23"/>
      <c r="M19" s="6" t="s">
        <v>189</v>
      </c>
      <c r="N19" s="20">
        <v>5.8449999999999998</v>
      </c>
      <c r="O19" s="20">
        <v>11.654999999999999</v>
      </c>
      <c r="P19" s="20">
        <v>19.07</v>
      </c>
      <c r="Q19" s="20">
        <v>24.53</v>
      </c>
      <c r="R19" s="3" t="s">
        <v>27</v>
      </c>
    </row>
    <row r="20" spans="1:20" ht="12" customHeight="1" x14ac:dyDescent="0.25">
      <c r="A20" s="1" t="s">
        <v>40</v>
      </c>
      <c r="B20" s="19"/>
      <c r="C20" s="25" t="s">
        <v>41</v>
      </c>
      <c r="D20" s="19" t="s">
        <v>42</v>
      </c>
      <c r="E20" s="58">
        <v>6</v>
      </c>
      <c r="F20" s="23" t="s">
        <v>43</v>
      </c>
      <c r="G20" s="22" t="s">
        <v>28</v>
      </c>
      <c r="H20" s="23" t="s">
        <v>29</v>
      </c>
      <c r="I20" s="23"/>
    </row>
    <row r="21" spans="1:20" ht="12" customHeight="1" x14ac:dyDescent="0.25">
      <c r="A21" s="1" t="s">
        <v>44</v>
      </c>
      <c r="B21" s="19"/>
      <c r="C21" s="25" t="s">
        <v>45</v>
      </c>
      <c r="D21" s="19" t="s">
        <v>46</v>
      </c>
      <c r="E21" s="105" t="s">
        <v>202</v>
      </c>
      <c r="F21" s="23" t="s">
        <v>43</v>
      </c>
      <c r="G21" s="22" t="s">
        <v>28</v>
      </c>
      <c r="H21" s="23" t="s">
        <v>47</v>
      </c>
      <c r="I21" s="23"/>
    </row>
    <row r="22" spans="1:20" ht="12" customHeight="1" x14ac:dyDescent="0.25">
      <c r="A22" s="1" t="s">
        <v>48</v>
      </c>
      <c r="B22" s="19"/>
      <c r="C22" s="25" t="s">
        <v>49</v>
      </c>
      <c r="D22" s="19" t="s">
        <v>50</v>
      </c>
      <c r="E22" s="105" t="s">
        <v>202</v>
      </c>
      <c r="F22" s="23" t="s">
        <v>43</v>
      </c>
      <c r="G22" s="22" t="s">
        <v>28</v>
      </c>
      <c r="H22" s="23" t="s">
        <v>51</v>
      </c>
      <c r="I22" s="23"/>
    </row>
    <row r="23" spans="1:20" ht="12" customHeight="1" x14ac:dyDescent="0.25">
      <c r="A23" s="1" t="s">
        <v>52</v>
      </c>
      <c r="B23" s="19"/>
      <c r="C23" s="25" t="s">
        <v>45</v>
      </c>
      <c r="D23" s="19" t="s">
        <v>53</v>
      </c>
      <c r="E23" s="105" t="s">
        <v>202</v>
      </c>
      <c r="F23" s="23" t="s">
        <v>43</v>
      </c>
      <c r="G23" s="22" t="s">
        <v>28</v>
      </c>
      <c r="H23" s="23" t="s">
        <v>54</v>
      </c>
      <c r="I23" s="23"/>
      <c r="L23" s="24"/>
      <c r="P23"/>
      <c r="Q23"/>
      <c r="R23"/>
      <c r="S23"/>
      <c r="T23"/>
    </row>
    <row r="24" spans="1:20" ht="12" customHeight="1" x14ac:dyDescent="0.25">
      <c r="A24" s="1" t="s">
        <v>55</v>
      </c>
      <c r="B24" s="19"/>
      <c r="C24" s="25" t="s">
        <v>49</v>
      </c>
      <c r="D24" s="19" t="s">
        <v>56</v>
      </c>
      <c r="E24" s="105" t="s">
        <v>202</v>
      </c>
      <c r="F24" s="23" t="s">
        <v>43</v>
      </c>
      <c r="G24" s="22" t="s">
        <v>28</v>
      </c>
      <c r="H24" s="23" t="s">
        <v>57</v>
      </c>
      <c r="I24" s="23"/>
      <c r="P24"/>
      <c r="Q24"/>
      <c r="R24"/>
      <c r="S24"/>
      <c r="T24"/>
    </row>
    <row r="25" spans="1:20" ht="12" customHeight="1" x14ac:dyDescent="0.25">
      <c r="B25" s="19"/>
      <c r="C25" s="25" t="s">
        <v>203</v>
      </c>
      <c r="D25" s="19" t="s">
        <v>201</v>
      </c>
      <c r="E25" s="98">
        <v>0.9</v>
      </c>
      <c r="F25" s="95" t="s">
        <v>33</v>
      </c>
      <c r="G25" s="22" t="s">
        <v>28</v>
      </c>
      <c r="H25" s="23" t="s">
        <v>57</v>
      </c>
      <c r="I25" s="23"/>
      <c r="K25" s="52"/>
      <c r="P25"/>
      <c r="Q25"/>
      <c r="R25"/>
      <c r="S25"/>
      <c r="T25"/>
    </row>
    <row r="26" spans="1:20" ht="14.25" customHeight="1" x14ac:dyDescent="0.25">
      <c r="A26" s="1" t="s">
        <v>58</v>
      </c>
      <c r="B26" s="19"/>
      <c r="C26" s="25" t="s">
        <v>59</v>
      </c>
      <c r="D26" s="25" t="s">
        <v>60</v>
      </c>
      <c r="E26" s="60">
        <v>5</v>
      </c>
      <c r="F26" s="23" t="s">
        <v>61</v>
      </c>
      <c r="G26" s="22" t="s">
        <v>28</v>
      </c>
      <c r="H26" s="131" t="s">
        <v>62</v>
      </c>
      <c r="I26" s="131"/>
      <c r="P26"/>
      <c r="Q26"/>
      <c r="R26"/>
      <c r="S26"/>
      <c r="T26"/>
    </row>
    <row r="27" spans="1:20" ht="12" customHeight="1" x14ac:dyDescent="0.25">
      <c r="A27" s="1" t="s">
        <v>63</v>
      </c>
      <c r="B27" s="19"/>
      <c r="C27" s="25" t="s">
        <v>64</v>
      </c>
      <c r="D27" s="25" t="s">
        <v>65</v>
      </c>
      <c r="E27" s="58">
        <v>0.8</v>
      </c>
      <c r="F27" s="21" t="s">
        <v>66</v>
      </c>
      <c r="G27" s="22" t="s">
        <v>28</v>
      </c>
      <c r="H27" s="131" t="s">
        <v>62</v>
      </c>
      <c r="I27" s="131"/>
      <c r="P27"/>
      <c r="Q27"/>
      <c r="R27"/>
      <c r="S27"/>
      <c r="T27"/>
    </row>
    <row r="28" spans="1:20" ht="15" x14ac:dyDescent="0.25">
      <c r="A28" s="1" t="s">
        <v>67</v>
      </c>
      <c r="B28" s="19"/>
      <c r="C28" s="19" t="s">
        <v>68</v>
      </c>
      <c r="D28" s="19" t="s">
        <v>69</v>
      </c>
      <c r="E28" s="60">
        <v>3.5</v>
      </c>
      <c r="F28" s="21" t="s">
        <v>186</v>
      </c>
      <c r="G28" s="22" t="s">
        <v>28</v>
      </c>
      <c r="H28" s="131" t="s">
        <v>62</v>
      </c>
      <c r="I28" s="131"/>
      <c r="P28"/>
      <c r="Q28"/>
      <c r="R28"/>
      <c r="S28"/>
      <c r="T28"/>
    </row>
    <row r="29" spans="1:20" ht="15" x14ac:dyDescent="0.25">
      <c r="A29" s="1" t="s">
        <v>70</v>
      </c>
      <c r="B29" s="19"/>
      <c r="C29" s="25" t="s">
        <v>71</v>
      </c>
      <c r="D29" s="25" t="s">
        <v>72</v>
      </c>
      <c r="E29" s="58">
        <v>0</v>
      </c>
      <c r="F29" s="21" t="s">
        <v>187</v>
      </c>
      <c r="G29" s="22" t="s">
        <v>28</v>
      </c>
      <c r="H29" s="131" t="s">
        <v>62</v>
      </c>
      <c r="I29" s="131"/>
      <c r="P29"/>
      <c r="Q29"/>
      <c r="R29"/>
      <c r="S29"/>
      <c r="T29"/>
    </row>
    <row r="30" spans="1:20" ht="12" customHeight="1" x14ac:dyDescent="0.25">
      <c r="A30" s="1" t="s">
        <v>74</v>
      </c>
      <c r="B30" s="19"/>
      <c r="C30" s="25" t="s">
        <v>75</v>
      </c>
      <c r="D30" s="25" t="s">
        <v>76</v>
      </c>
      <c r="E30" s="60">
        <v>0.94</v>
      </c>
      <c r="F30" s="21" t="s">
        <v>33</v>
      </c>
      <c r="G30" s="22" t="s">
        <v>28</v>
      </c>
      <c r="H30" s="131" t="s">
        <v>62</v>
      </c>
      <c r="I30" s="131"/>
      <c r="P30"/>
      <c r="Q30"/>
      <c r="R30"/>
      <c r="S30"/>
      <c r="T30"/>
    </row>
    <row r="31" spans="1:20" ht="12" customHeight="1" x14ac:dyDescent="0.25">
      <c r="B31" s="23"/>
      <c r="C31" s="25" t="s">
        <v>172</v>
      </c>
      <c r="D31" s="25" t="s">
        <v>173</v>
      </c>
      <c r="E31" s="61">
        <v>150</v>
      </c>
      <c r="F31" s="23" t="s">
        <v>174</v>
      </c>
      <c r="G31" s="22"/>
      <c r="H31" s="27"/>
      <c r="I31" s="27"/>
      <c r="P31"/>
      <c r="Q31"/>
      <c r="R31"/>
      <c r="S31"/>
      <c r="T31"/>
    </row>
    <row r="32" spans="1:20" ht="12" customHeight="1" x14ac:dyDescent="0.25">
      <c r="B32" s="23"/>
      <c r="C32" s="25" t="s">
        <v>175</v>
      </c>
      <c r="D32" s="25" t="s">
        <v>176</v>
      </c>
      <c r="E32" s="61">
        <v>0</v>
      </c>
      <c r="F32" s="23" t="s">
        <v>174</v>
      </c>
      <c r="G32" s="22"/>
      <c r="H32" s="27"/>
      <c r="I32" s="27"/>
      <c r="P32"/>
      <c r="Q32"/>
      <c r="R32"/>
      <c r="S32"/>
      <c r="T32"/>
    </row>
    <row r="33" spans="1:20" ht="12" customHeight="1" x14ac:dyDescent="0.25">
      <c r="A33" s="1" t="s">
        <v>77</v>
      </c>
      <c r="B33" s="19"/>
      <c r="C33" s="25" t="s">
        <v>78</v>
      </c>
      <c r="D33" s="25" t="s">
        <v>79</v>
      </c>
      <c r="E33" s="60">
        <v>30</v>
      </c>
      <c r="F33" s="23" t="s">
        <v>73</v>
      </c>
      <c r="G33" s="22" t="s">
        <v>38</v>
      </c>
      <c r="H33" s="131" t="s">
        <v>80</v>
      </c>
      <c r="I33" s="131"/>
      <c r="P33"/>
      <c r="Q33"/>
      <c r="R33"/>
      <c r="S33"/>
      <c r="T33"/>
    </row>
    <row r="34" spans="1:20" ht="12" customHeight="1" x14ac:dyDescent="0.25">
      <c r="A34" s="1" t="s">
        <v>81</v>
      </c>
      <c r="B34" s="23"/>
      <c r="C34" s="25" t="s">
        <v>82</v>
      </c>
      <c r="D34" s="25" t="s">
        <v>83</v>
      </c>
      <c r="E34" s="60">
        <v>5</v>
      </c>
      <c r="F34" s="23" t="s">
        <v>73</v>
      </c>
      <c r="G34" s="22" t="s">
        <v>84</v>
      </c>
      <c r="H34" s="131" t="s">
        <v>85</v>
      </c>
      <c r="I34" s="131"/>
      <c r="P34"/>
      <c r="Q34"/>
      <c r="R34"/>
      <c r="S34"/>
      <c r="T34"/>
    </row>
    <row r="35" spans="1:20" ht="12" customHeight="1" x14ac:dyDescent="0.25">
      <c r="A35" s="1" t="s">
        <v>94</v>
      </c>
      <c r="B35" s="29"/>
      <c r="C35" s="28" t="s">
        <v>95</v>
      </c>
      <c r="D35" s="28" t="s">
        <v>96</v>
      </c>
      <c r="E35" s="97">
        <f>(E33*2000+E34*365*24)/1000</f>
        <v>103.8</v>
      </c>
      <c r="F35" s="23" t="s">
        <v>27</v>
      </c>
      <c r="G35" s="22"/>
      <c r="H35" s="23" t="s">
        <v>218</v>
      </c>
      <c r="I35" s="23"/>
      <c r="P35"/>
      <c r="Q35"/>
      <c r="R35"/>
      <c r="S35"/>
      <c r="T35"/>
    </row>
    <row r="36" spans="1:20" s="9" customFormat="1" ht="12" customHeight="1" x14ac:dyDescent="0.25">
      <c r="P36"/>
      <c r="Q36"/>
      <c r="R36"/>
      <c r="S36"/>
      <c r="T36"/>
    </row>
    <row r="37" spans="1:20" ht="12" customHeight="1" x14ac:dyDescent="0.25">
      <c r="A37" s="1" t="s">
        <v>86</v>
      </c>
      <c r="B37" s="11" t="s">
        <v>87</v>
      </c>
      <c r="C37" s="100"/>
      <c r="I37" s="17"/>
      <c r="P37"/>
      <c r="Q37"/>
      <c r="R37"/>
      <c r="S37"/>
      <c r="T37"/>
    </row>
    <row r="38" spans="1:20" ht="12" customHeight="1" x14ac:dyDescent="0.2">
      <c r="B38" s="26"/>
      <c r="C38" s="25"/>
      <c r="D38" s="25"/>
      <c r="E38" s="91" t="s">
        <v>193</v>
      </c>
      <c r="F38" s="92" t="s">
        <v>194</v>
      </c>
      <c r="G38" s="92" t="s">
        <v>195</v>
      </c>
      <c r="H38" s="27"/>
      <c r="I38" s="27"/>
    </row>
    <row r="39" spans="1:20" ht="12" customHeight="1" x14ac:dyDescent="0.25">
      <c r="A39" s="1" t="s">
        <v>88</v>
      </c>
      <c r="B39" s="26"/>
      <c r="C39" s="25" t="s">
        <v>190</v>
      </c>
      <c r="D39" s="19" t="s">
        <v>89</v>
      </c>
      <c r="E39" s="96">
        <f>0.6*366*HLOOKUP($E$18,$N$18:$Q$19,2,FALSE)/N41*100</f>
        <v>162.59621615255307</v>
      </c>
      <c r="F39" s="96">
        <f>0.6*366*HLOOKUP($E$18,$N$18:$Q$19,2,FALSE)/O41*100</f>
        <v>148.78946931817069</v>
      </c>
      <c r="G39" s="96">
        <f>0.6*366*HLOOKUP($E$18,$N$18:$Q$19,2,FALSE)/P41*100</f>
        <v>177.82824689391899</v>
      </c>
      <c r="H39" s="94" t="s">
        <v>66</v>
      </c>
      <c r="I39" s="23" t="s">
        <v>197</v>
      </c>
      <c r="K39" s="23" t="s">
        <v>198</v>
      </c>
      <c r="N39" s="104" t="s">
        <v>204</v>
      </c>
    </row>
    <row r="40" spans="1:20" ht="12" customHeight="1" x14ac:dyDescent="0.2">
      <c r="A40" s="1" t="s">
        <v>90</v>
      </c>
      <c r="B40" s="26"/>
      <c r="C40" s="28" t="s">
        <v>191</v>
      </c>
      <c r="D40" s="28" t="s">
        <v>91</v>
      </c>
      <c r="E40" s="96">
        <f>2.5*$E$17/($E$20+2.5*$E$17)*N41/2.5</f>
        <v>25.185707865168538</v>
      </c>
      <c r="F40" s="96">
        <f>2.5*$E$17/($E$20+2.5*$E$17)*O41/2.5</f>
        <v>27.522786516853927</v>
      </c>
      <c r="G40" s="96">
        <f>2.5*$E$17/($E$20+2.5*$E$17)*P41/2.5</f>
        <v>23.02840449438202</v>
      </c>
      <c r="H40" s="93" t="s">
        <v>27</v>
      </c>
      <c r="I40" s="23" t="s">
        <v>197</v>
      </c>
      <c r="K40" s="23" t="s">
        <v>199</v>
      </c>
      <c r="N40" s="101" t="s">
        <v>193</v>
      </c>
      <c r="O40" s="102" t="s">
        <v>194</v>
      </c>
      <c r="P40" s="102" t="s">
        <v>195</v>
      </c>
      <c r="Q40" s="95" t="s">
        <v>33</v>
      </c>
    </row>
    <row r="41" spans="1:20" ht="12" customHeight="1" x14ac:dyDescent="0.2">
      <c r="A41" s="1" t="s">
        <v>92</v>
      </c>
      <c r="B41" s="26"/>
      <c r="C41" s="28" t="s">
        <v>192</v>
      </c>
      <c r="D41" s="28" t="s">
        <v>93</v>
      </c>
      <c r="E41" s="96">
        <f>$E$20/($E$20+2.5*$E$17)*N41</f>
        <v>1511.1424719101121</v>
      </c>
      <c r="F41" s="96">
        <f>$E$20/($E$20+2.5*$E$17)*O41</f>
        <v>1651.3671910112357</v>
      </c>
      <c r="G41" s="96">
        <f>$E$20/($E$20+2.5*$E$17)*P41</f>
        <v>1381.704269662921</v>
      </c>
      <c r="H41" s="93" t="s">
        <v>27</v>
      </c>
      <c r="I41" s="23" t="s">
        <v>197</v>
      </c>
      <c r="K41" s="23" t="s">
        <v>199</v>
      </c>
      <c r="M41" s="19" t="s">
        <v>200</v>
      </c>
      <c r="N41" s="99">
        <f>E42/(1.1*E25-0.1)+$E$35*2.5</f>
        <v>1574.1067415730336</v>
      </c>
      <c r="O41" s="99">
        <f>F42/(1.1*E25-0.1)+$E$35*2.5</f>
        <v>1720.1741573033705</v>
      </c>
      <c r="P41" s="99">
        <f>G42/(1.1*E25-0.1)+$E$35*2.5</f>
        <v>1439.2752808988762</v>
      </c>
      <c r="Q41" s="103" t="s">
        <v>27</v>
      </c>
    </row>
    <row r="42" spans="1:20" ht="12" customHeight="1" x14ac:dyDescent="0.25">
      <c r="A42" s="1" t="s">
        <v>97</v>
      </c>
      <c r="B42" s="26"/>
      <c r="C42" s="25" t="s">
        <v>98</v>
      </c>
      <c r="D42" s="19" t="s">
        <v>99</v>
      </c>
      <c r="E42" s="61">
        <v>1170</v>
      </c>
      <c r="F42" s="61">
        <v>1300</v>
      </c>
      <c r="G42" s="61">
        <v>1050</v>
      </c>
      <c r="H42" s="93" t="s">
        <v>27</v>
      </c>
      <c r="I42" s="27" t="s">
        <v>196</v>
      </c>
    </row>
    <row r="43" spans="1:20" ht="12" customHeight="1" x14ac:dyDescent="0.2">
      <c r="B43" s="1"/>
      <c r="F43" s="1"/>
    </row>
    <row r="44" spans="1:20" ht="9.75" customHeight="1" x14ac:dyDescent="0.2">
      <c r="B44" s="1"/>
      <c r="C44" s="8"/>
      <c r="D44" s="8"/>
      <c r="E44" s="9"/>
      <c r="F44" s="30"/>
      <c r="G44" s="9"/>
      <c r="H44" s="9"/>
      <c r="I44" s="9"/>
    </row>
    <row r="45" spans="1:20" ht="10.5" customHeight="1" x14ac:dyDescent="0.2">
      <c r="B45" s="1"/>
      <c r="C45" s="6"/>
      <c r="D45" s="6"/>
      <c r="F45" s="30"/>
    </row>
    <row r="46" spans="1:20" ht="7.5" customHeight="1" x14ac:dyDescent="0.2">
      <c r="B46" s="1"/>
      <c r="C46" s="6"/>
      <c r="D46" s="6"/>
      <c r="F46" s="30"/>
    </row>
    <row r="47" spans="1:20" ht="12" customHeight="1" x14ac:dyDescent="0.2">
      <c r="A47" s="1" t="s">
        <v>100</v>
      </c>
      <c r="B47" s="31" t="s">
        <v>101</v>
      </c>
    </row>
    <row r="48" spans="1:20" ht="12" customHeight="1" x14ac:dyDescent="0.2">
      <c r="B48" s="118"/>
      <c r="C48" s="119"/>
      <c r="D48" s="119"/>
      <c r="E48" s="119"/>
      <c r="F48" s="119"/>
      <c r="G48" s="119"/>
      <c r="H48" s="119"/>
      <c r="I48" s="120"/>
    </row>
    <row r="49" spans="1:20" ht="12" customHeight="1" x14ac:dyDescent="0.2">
      <c r="B49" s="121"/>
      <c r="C49" s="122"/>
      <c r="D49" s="122"/>
      <c r="E49" s="122"/>
      <c r="F49" s="122"/>
      <c r="G49" s="122"/>
      <c r="H49" s="122"/>
      <c r="I49" s="123"/>
    </row>
    <row r="50" spans="1:20" ht="12" customHeight="1" x14ac:dyDescent="0.2">
      <c r="B50" s="124"/>
      <c r="C50" s="125"/>
      <c r="D50" s="125"/>
      <c r="E50" s="125"/>
      <c r="F50" s="125"/>
      <c r="G50" s="125"/>
      <c r="H50" s="125"/>
      <c r="I50" s="126"/>
    </row>
    <row r="51" spans="1:20" ht="12" customHeight="1" x14ac:dyDescent="0.2"/>
    <row r="52" spans="1:20" ht="12" customHeight="1" x14ac:dyDescent="0.2">
      <c r="B52" s="5" t="s">
        <v>102</v>
      </c>
    </row>
    <row r="53" spans="1:20" ht="12" customHeight="1" x14ac:dyDescent="0.2">
      <c r="A53" s="1" t="s">
        <v>103</v>
      </c>
      <c r="B53" s="118"/>
      <c r="C53" s="119"/>
      <c r="D53" s="119"/>
      <c r="E53" s="119"/>
      <c r="F53" s="119"/>
      <c r="G53" s="119"/>
      <c r="H53" s="119"/>
      <c r="I53" s="120"/>
    </row>
    <row r="54" spans="1:20" ht="12" customHeight="1" x14ac:dyDescent="0.2">
      <c r="B54" s="121"/>
      <c r="C54" s="122"/>
      <c r="D54" s="122"/>
      <c r="E54" s="122"/>
      <c r="F54" s="122"/>
      <c r="G54" s="122"/>
      <c r="H54" s="122"/>
      <c r="I54" s="123"/>
    </row>
    <row r="55" spans="1:20" ht="12" customHeight="1" x14ac:dyDescent="0.2">
      <c r="B55" s="124"/>
      <c r="C55" s="125"/>
      <c r="D55" s="125"/>
      <c r="E55" s="125"/>
      <c r="F55" s="125"/>
      <c r="G55" s="125"/>
      <c r="H55" s="125"/>
      <c r="I55" s="126"/>
    </row>
    <row r="56" spans="1:20" ht="12" customHeight="1" x14ac:dyDescent="0.2"/>
    <row r="57" spans="1:20" ht="12" customHeight="1" x14ac:dyDescent="0.2">
      <c r="A57" s="1" t="s">
        <v>104</v>
      </c>
      <c r="B57" s="5" t="s">
        <v>105</v>
      </c>
      <c r="F57" s="32" t="s">
        <v>106</v>
      </c>
    </row>
    <row r="58" spans="1:20" ht="12" customHeight="1" x14ac:dyDescent="0.25">
      <c r="B58" s="6" t="s">
        <v>107</v>
      </c>
      <c r="C58" s="132"/>
      <c r="D58" s="133"/>
      <c r="F58" s="118"/>
      <c r="G58" s="119"/>
      <c r="H58" s="119"/>
      <c r="I58" s="120"/>
    </row>
    <row r="59" spans="1:20" ht="12" customHeight="1" x14ac:dyDescent="0.25">
      <c r="B59" s="6" t="s">
        <v>108</v>
      </c>
      <c r="C59" s="132"/>
      <c r="D59" s="133"/>
      <c r="F59" s="121"/>
      <c r="G59" s="122"/>
      <c r="H59" s="122"/>
      <c r="I59" s="123"/>
    </row>
    <row r="60" spans="1:20" ht="12" customHeight="1" x14ac:dyDescent="0.25">
      <c r="F60" s="121"/>
      <c r="G60" s="122"/>
      <c r="H60" s="122"/>
      <c r="I60" s="123"/>
      <c r="J60" s="24"/>
      <c r="K60" s="24"/>
      <c r="L60" s="24"/>
      <c r="M60" s="24"/>
      <c r="N60" s="24"/>
      <c r="O60" s="24"/>
      <c r="P60" s="24"/>
      <c r="Q60" s="24"/>
      <c r="R60" s="24"/>
      <c r="S60" s="24"/>
      <c r="T60" s="24"/>
    </row>
    <row r="61" spans="1:20" ht="12" customHeight="1" x14ac:dyDescent="0.25">
      <c r="B61" s="1"/>
      <c r="C61" s="1"/>
      <c r="D61" s="33"/>
      <c r="F61" s="124"/>
      <c r="G61" s="125"/>
      <c r="H61" s="125"/>
      <c r="I61" s="126"/>
      <c r="J61" s="24"/>
      <c r="K61" s="24"/>
      <c r="L61" s="24"/>
      <c r="M61" s="24"/>
      <c r="N61" s="24"/>
      <c r="O61" s="24"/>
      <c r="P61" s="24"/>
      <c r="Q61" s="24"/>
      <c r="R61" s="24"/>
      <c r="S61" s="24"/>
      <c r="T61" s="24"/>
    </row>
    <row r="62" spans="1:20" ht="12" customHeight="1" x14ac:dyDescent="0.25">
      <c r="B62" s="1"/>
      <c r="C62" s="1"/>
      <c r="D62" s="33"/>
      <c r="F62" s="9"/>
      <c r="G62" s="9"/>
      <c r="H62" s="9"/>
      <c r="I62" s="9"/>
      <c r="J62" s="24"/>
      <c r="K62" s="24"/>
      <c r="L62" s="24"/>
      <c r="M62" s="24"/>
      <c r="N62" s="24"/>
      <c r="O62" s="24"/>
      <c r="P62" s="24"/>
      <c r="Q62" s="24"/>
      <c r="R62" s="24"/>
      <c r="S62" s="24"/>
      <c r="T62" s="24"/>
    </row>
    <row r="63" spans="1:20" ht="12" customHeight="1" x14ac:dyDescent="0.25">
      <c r="A63" s="34" t="s">
        <v>109</v>
      </c>
      <c r="B63" s="35"/>
      <c r="C63" s="35"/>
      <c r="D63" s="35"/>
      <c r="E63" s="34" t="s">
        <v>110</v>
      </c>
      <c r="F63" s="35"/>
      <c r="G63" s="35"/>
      <c r="H63" s="35"/>
      <c r="I63" s="36"/>
      <c r="J63" s="24"/>
      <c r="K63" s="24"/>
      <c r="L63" s="24"/>
      <c r="M63" s="24"/>
      <c r="N63" s="24"/>
      <c r="O63" s="24"/>
      <c r="P63" s="24"/>
      <c r="Q63" s="24"/>
      <c r="R63" s="24"/>
      <c r="S63" s="24"/>
      <c r="T63" s="24"/>
    </row>
    <row r="64" spans="1:20" s="1" customFormat="1" ht="12" customHeight="1" x14ac:dyDescent="0.2">
      <c r="B64" s="3"/>
      <c r="C64" s="3"/>
      <c r="D64" s="3"/>
      <c r="E64" s="3"/>
      <c r="F64" s="3"/>
      <c r="G64" s="3"/>
      <c r="H64" s="3"/>
      <c r="I64" s="3"/>
      <c r="J64" s="3"/>
      <c r="K64" s="3"/>
      <c r="L64" s="3"/>
      <c r="M64" s="3"/>
      <c r="N64" s="3"/>
      <c r="O64" s="3"/>
      <c r="P64" s="3"/>
      <c r="Q64" s="3"/>
      <c r="R64" s="3"/>
      <c r="S64" s="3"/>
      <c r="T64" s="3"/>
    </row>
    <row r="65" spans="2:20" s="1" customFormat="1" ht="12" customHeight="1" x14ac:dyDescent="0.2">
      <c r="B65" s="3"/>
      <c r="C65" s="3"/>
      <c r="D65" s="3"/>
      <c r="E65" s="3"/>
      <c r="F65" s="3"/>
      <c r="G65" s="3"/>
      <c r="H65" s="3"/>
      <c r="I65" s="3"/>
      <c r="J65" s="3"/>
      <c r="K65" s="3"/>
      <c r="L65" s="3"/>
      <c r="M65" s="3"/>
      <c r="N65" s="3"/>
      <c r="O65" s="3"/>
      <c r="P65" s="3"/>
      <c r="Q65" s="3"/>
      <c r="R65" s="3"/>
      <c r="S65" s="3"/>
      <c r="T65" s="3"/>
    </row>
    <row r="66" spans="2:20" s="1" customFormat="1" ht="12" customHeight="1" x14ac:dyDescent="0.2">
      <c r="B66" s="3"/>
      <c r="C66" s="3"/>
      <c r="D66" s="3"/>
      <c r="E66" s="3"/>
      <c r="F66" s="3"/>
      <c r="G66" s="3"/>
      <c r="H66" s="3"/>
      <c r="I66" s="3"/>
      <c r="J66" s="3"/>
      <c r="K66" s="3"/>
      <c r="L66" s="3"/>
      <c r="M66" s="3"/>
      <c r="N66" s="3"/>
      <c r="O66" s="3"/>
      <c r="P66" s="3"/>
      <c r="Q66" s="3"/>
      <c r="R66" s="3"/>
      <c r="S66" s="3"/>
      <c r="T66" s="3"/>
    </row>
    <row r="67" spans="2:20" s="1" customFormat="1" ht="12" customHeight="1" x14ac:dyDescent="0.2">
      <c r="B67" s="3"/>
      <c r="C67" s="3"/>
      <c r="D67" s="3"/>
      <c r="E67" s="3"/>
      <c r="F67" s="3"/>
      <c r="G67" s="3"/>
      <c r="H67" s="3"/>
      <c r="I67" s="3"/>
      <c r="J67" s="3"/>
      <c r="K67" s="3"/>
      <c r="L67" s="3"/>
      <c r="M67" s="3"/>
      <c r="N67" s="3"/>
      <c r="O67" s="3"/>
      <c r="P67" s="3"/>
      <c r="Q67" s="3"/>
      <c r="R67" s="3"/>
      <c r="S67" s="3"/>
      <c r="T67" s="3"/>
    </row>
    <row r="68" spans="2:20" s="1" customFormat="1" ht="12" customHeight="1" x14ac:dyDescent="0.2">
      <c r="B68" s="3"/>
      <c r="C68" s="3"/>
      <c r="D68" s="3"/>
      <c r="E68" s="3"/>
      <c r="F68" s="3"/>
      <c r="G68" s="3"/>
      <c r="H68" s="3"/>
      <c r="I68" s="3"/>
      <c r="J68" s="3"/>
      <c r="K68" s="3"/>
      <c r="L68" s="3"/>
      <c r="M68" s="3"/>
      <c r="N68" s="3"/>
      <c r="O68" s="3"/>
      <c r="P68" s="3"/>
      <c r="Q68" s="3"/>
      <c r="R68" s="3"/>
      <c r="S68" s="3"/>
      <c r="T68" s="3"/>
    </row>
    <row r="69" spans="2:20" s="1" customFormat="1" ht="12" customHeight="1" x14ac:dyDescent="0.2">
      <c r="B69" s="3"/>
      <c r="C69" s="3"/>
      <c r="D69" s="3"/>
      <c r="E69" s="3"/>
      <c r="F69" s="3"/>
      <c r="G69" s="3"/>
      <c r="H69" s="3"/>
      <c r="I69" s="3"/>
      <c r="J69" s="3"/>
      <c r="K69" s="3"/>
      <c r="L69" s="3"/>
      <c r="M69" s="3"/>
      <c r="N69" s="3"/>
      <c r="O69" s="3"/>
      <c r="P69" s="3"/>
      <c r="Q69" s="3"/>
      <c r="R69" s="3"/>
      <c r="S69" s="3"/>
      <c r="T69" s="3"/>
    </row>
    <row r="70" spans="2:20" s="1" customFormat="1" ht="12" customHeight="1" x14ac:dyDescent="0.2">
      <c r="B70" s="3"/>
      <c r="C70" s="3"/>
      <c r="D70" s="3"/>
      <c r="E70" s="3"/>
      <c r="F70" s="3"/>
      <c r="G70" s="3"/>
      <c r="H70" s="3"/>
      <c r="I70" s="3"/>
      <c r="J70" s="3"/>
      <c r="K70" s="3"/>
      <c r="L70" s="3"/>
      <c r="M70" s="3"/>
      <c r="N70" s="3"/>
      <c r="O70" s="3"/>
      <c r="P70" s="3"/>
      <c r="Q70" s="3"/>
      <c r="R70" s="3"/>
      <c r="S70" s="3"/>
      <c r="T70" s="3"/>
    </row>
    <row r="71" spans="2:20" s="1" customFormat="1" ht="12" customHeight="1" x14ac:dyDescent="0.2">
      <c r="B71" s="3"/>
      <c r="C71" s="3"/>
      <c r="D71" s="3"/>
      <c r="E71" s="3"/>
      <c r="F71" s="3"/>
      <c r="G71" s="3"/>
      <c r="H71" s="3"/>
      <c r="I71" s="3"/>
      <c r="J71" s="3"/>
      <c r="K71" s="3"/>
      <c r="L71" s="3"/>
      <c r="M71" s="3"/>
      <c r="N71" s="3"/>
      <c r="O71" s="3"/>
      <c r="P71" s="3"/>
      <c r="Q71" s="3"/>
      <c r="R71" s="3"/>
      <c r="S71" s="3"/>
      <c r="T71" s="3"/>
    </row>
    <row r="72" spans="2:20" s="1" customFormat="1" ht="12" customHeight="1" x14ac:dyDescent="0.2">
      <c r="B72" s="3"/>
      <c r="C72" s="3"/>
      <c r="D72" s="3"/>
      <c r="E72" s="3"/>
      <c r="F72" s="3"/>
      <c r="G72" s="3"/>
      <c r="H72" s="3"/>
      <c r="I72" s="3"/>
      <c r="J72" s="3"/>
      <c r="K72" s="3"/>
      <c r="L72" s="3"/>
      <c r="M72" s="3"/>
      <c r="N72" s="3"/>
      <c r="O72" s="3"/>
      <c r="P72" s="3"/>
      <c r="Q72" s="3"/>
      <c r="R72" s="3"/>
      <c r="S72" s="3"/>
      <c r="T72" s="3"/>
    </row>
    <row r="73" spans="2:20" s="1" customFormat="1" ht="12" customHeight="1" x14ac:dyDescent="0.2">
      <c r="B73" s="3"/>
      <c r="C73" s="3"/>
      <c r="D73" s="3"/>
      <c r="E73" s="3"/>
      <c r="F73" s="3"/>
      <c r="G73" s="3"/>
      <c r="H73" s="3"/>
      <c r="I73" s="3"/>
      <c r="J73" s="3"/>
      <c r="K73" s="3"/>
      <c r="L73" s="3"/>
      <c r="M73" s="3"/>
      <c r="N73" s="3"/>
      <c r="O73" s="3"/>
      <c r="P73" s="3"/>
      <c r="Q73" s="3"/>
      <c r="R73" s="3"/>
      <c r="S73" s="3"/>
      <c r="T73" s="3"/>
    </row>
    <row r="74" spans="2:20" s="1" customFormat="1" ht="12" customHeight="1" x14ac:dyDescent="0.2">
      <c r="B74" s="3"/>
      <c r="C74" s="3"/>
      <c r="D74" s="3"/>
      <c r="E74" s="3"/>
      <c r="F74" s="3"/>
      <c r="G74" s="3"/>
      <c r="H74" s="3"/>
      <c r="I74" s="3"/>
      <c r="J74" s="3"/>
      <c r="K74" s="3"/>
      <c r="L74" s="3"/>
      <c r="M74" s="3"/>
      <c r="N74" s="3"/>
      <c r="O74" s="3"/>
      <c r="P74" s="3"/>
      <c r="Q74" s="3"/>
      <c r="R74" s="3"/>
      <c r="S74" s="3"/>
      <c r="T74" s="3"/>
    </row>
    <row r="75" spans="2:20" s="1" customFormat="1" ht="12" customHeight="1" x14ac:dyDescent="0.2">
      <c r="B75" s="3"/>
      <c r="C75" s="3"/>
      <c r="D75" s="3"/>
      <c r="E75" s="3"/>
      <c r="F75" s="3"/>
      <c r="G75" s="3"/>
      <c r="H75" s="3"/>
      <c r="I75" s="3"/>
      <c r="J75" s="3"/>
      <c r="K75" s="3"/>
      <c r="L75" s="3"/>
      <c r="M75" s="3"/>
      <c r="N75" s="3"/>
      <c r="O75" s="3"/>
      <c r="P75" s="3"/>
      <c r="Q75" s="3"/>
      <c r="R75" s="3"/>
      <c r="S75" s="3"/>
      <c r="T75" s="3"/>
    </row>
    <row r="76" spans="2:20" s="1" customFormat="1" ht="12" customHeight="1" x14ac:dyDescent="0.2">
      <c r="B76" s="3"/>
      <c r="C76" s="3"/>
      <c r="D76" s="3"/>
      <c r="E76" s="3"/>
      <c r="F76" s="3"/>
      <c r="G76" s="3"/>
      <c r="H76" s="3"/>
      <c r="I76" s="3"/>
      <c r="J76" s="3"/>
      <c r="K76" s="3"/>
      <c r="L76" s="3"/>
      <c r="M76" s="3"/>
      <c r="N76" s="3"/>
      <c r="O76" s="3"/>
      <c r="P76" s="3"/>
      <c r="Q76" s="3"/>
      <c r="R76" s="3"/>
      <c r="S76" s="3"/>
      <c r="T76" s="3"/>
    </row>
    <row r="77" spans="2:20" s="1" customFormat="1" ht="12" customHeight="1" x14ac:dyDescent="0.2">
      <c r="B77" s="3"/>
      <c r="C77" s="3"/>
      <c r="D77" s="3"/>
      <c r="E77" s="3"/>
      <c r="F77" s="3"/>
      <c r="G77" s="3"/>
      <c r="H77" s="3"/>
      <c r="I77" s="3"/>
      <c r="J77" s="3"/>
      <c r="K77" s="3"/>
      <c r="L77" s="3"/>
      <c r="M77" s="3"/>
      <c r="N77" s="3"/>
      <c r="O77" s="3"/>
      <c r="P77" s="3"/>
      <c r="Q77" s="3"/>
      <c r="R77" s="3"/>
      <c r="S77" s="3"/>
      <c r="T77" s="3"/>
    </row>
    <row r="78" spans="2:20" s="1" customFormat="1" ht="12" customHeight="1" x14ac:dyDescent="0.2">
      <c r="B78" s="3"/>
      <c r="C78" s="3"/>
      <c r="D78" s="3"/>
      <c r="E78" s="3"/>
      <c r="F78" s="3"/>
      <c r="G78" s="3"/>
      <c r="H78" s="3"/>
      <c r="I78" s="3"/>
      <c r="J78" s="3"/>
      <c r="K78" s="3"/>
      <c r="L78" s="3"/>
      <c r="M78" s="3"/>
      <c r="N78" s="3"/>
      <c r="O78" s="3"/>
      <c r="P78" s="3"/>
      <c r="Q78" s="3"/>
      <c r="R78" s="3"/>
      <c r="S78" s="3"/>
      <c r="T78" s="3"/>
    </row>
    <row r="79" spans="2:20" s="1" customFormat="1" ht="12" customHeight="1" x14ac:dyDescent="0.2">
      <c r="B79" s="3"/>
      <c r="C79" s="3"/>
      <c r="D79" s="3"/>
      <c r="E79" s="3"/>
      <c r="F79" s="3"/>
      <c r="G79" s="3"/>
      <c r="H79" s="3"/>
      <c r="I79" s="3"/>
      <c r="J79" s="3"/>
      <c r="K79" s="3"/>
      <c r="L79" s="3"/>
      <c r="M79" s="3"/>
      <c r="N79" s="3"/>
      <c r="O79" s="3"/>
      <c r="P79" s="3"/>
      <c r="Q79" s="3"/>
      <c r="R79" s="3"/>
      <c r="S79" s="3"/>
      <c r="T79" s="3"/>
    </row>
    <row r="80" spans="2:20" s="1" customFormat="1" ht="12" customHeight="1" x14ac:dyDescent="0.2">
      <c r="B80" s="3"/>
      <c r="C80" s="3"/>
      <c r="D80" s="3"/>
      <c r="E80" s="3"/>
      <c r="F80" s="3"/>
      <c r="G80" s="3"/>
      <c r="H80" s="3"/>
      <c r="I80" s="3"/>
      <c r="J80" s="3"/>
      <c r="K80" s="3"/>
      <c r="L80" s="3"/>
      <c r="M80" s="3"/>
      <c r="N80" s="3"/>
      <c r="O80" s="3"/>
      <c r="P80" s="3"/>
      <c r="Q80" s="3"/>
      <c r="R80" s="3"/>
      <c r="S80" s="3"/>
      <c r="T80" s="3"/>
    </row>
    <row r="81" spans="2:20" s="1" customFormat="1" ht="12" customHeight="1" x14ac:dyDescent="0.2">
      <c r="B81" s="3"/>
      <c r="C81" s="3"/>
      <c r="D81" s="3"/>
      <c r="E81" s="3"/>
      <c r="F81" s="3"/>
      <c r="G81" s="3"/>
      <c r="H81" s="3"/>
      <c r="I81" s="3"/>
      <c r="J81" s="3"/>
      <c r="K81" s="3"/>
      <c r="L81" s="3"/>
      <c r="M81" s="3"/>
      <c r="N81" s="3"/>
      <c r="O81" s="3"/>
      <c r="P81" s="3"/>
      <c r="Q81" s="3"/>
      <c r="R81" s="3"/>
      <c r="S81" s="3"/>
      <c r="T81" s="3"/>
    </row>
    <row r="82" spans="2:20" s="1" customFormat="1" ht="12" customHeight="1" x14ac:dyDescent="0.2">
      <c r="B82" s="3"/>
      <c r="C82" s="3"/>
      <c r="D82" s="3"/>
      <c r="E82" s="3"/>
      <c r="F82" s="3"/>
      <c r="G82" s="3"/>
      <c r="H82" s="3"/>
      <c r="I82" s="3"/>
      <c r="J82" s="3"/>
      <c r="K82" s="3"/>
      <c r="L82" s="3"/>
      <c r="M82" s="3"/>
      <c r="N82" s="3"/>
      <c r="O82" s="3"/>
      <c r="P82" s="3"/>
      <c r="Q82" s="3"/>
      <c r="R82" s="3"/>
      <c r="S82" s="3"/>
      <c r="T82" s="3"/>
    </row>
    <row r="83" spans="2:20" s="1" customFormat="1" ht="12" customHeight="1" x14ac:dyDescent="0.2">
      <c r="B83" s="3"/>
      <c r="C83" s="3"/>
      <c r="D83" s="3"/>
      <c r="E83" s="3"/>
      <c r="F83" s="3"/>
      <c r="G83" s="3"/>
      <c r="H83" s="3"/>
      <c r="I83" s="3"/>
      <c r="J83" s="3"/>
      <c r="K83" s="3"/>
      <c r="L83" s="3"/>
      <c r="M83" s="3"/>
      <c r="N83" s="3"/>
      <c r="O83" s="3"/>
      <c r="P83" s="3"/>
      <c r="Q83" s="3"/>
      <c r="R83" s="3"/>
      <c r="S83" s="3"/>
      <c r="T83" s="3"/>
    </row>
  </sheetData>
  <mergeCells count="11">
    <mergeCell ref="H33:I33"/>
    <mergeCell ref="H34:I34"/>
    <mergeCell ref="C58:D58"/>
    <mergeCell ref="C59:D59"/>
    <mergeCell ref="B1:I1"/>
    <mergeCell ref="G14:I14"/>
    <mergeCell ref="H26:I26"/>
    <mergeCell ref="H27:I27"/>
    <mergeCell ref="H28:I28"/>
    <mergeCell ref="H29:I29"/>
    <mergeCell ref="H30:I30"/>
  </mergeCells>
  <dataValidations disablePrompts="1" count="1">
    <dataValidation type="list" allowBlank="1" showInputMessage="1" showErrorMessage="1" sqref="E18">
      <formula1>$N$18:$Q$18</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showGridLines="0" topLeftCell="A13" zoomScale="110" zoomScaleNormal="110" workbookViewId="0">
      <selection activeCell="N32" sqref="N32"/>
    </sheetView>
  </sheetViews>
  <sheetFormatPr defaultRowHeight="11.25" x14ac:dyDescent="0.2"/>
  <cols>
    <col min="1" max="1" width="6" style="38" customWidth="1"/>
    <col min="2" max="2" width="8.28515625" style="38" customWidth="1"/>
    <col min="3" max="3" width="24.42578125" style="38" customWidth="1"/>
    <col min="4" max="4" width="9.85546875" style="38" bestFit="1" customWidth="1"/>
    <col min="5" max="5" width="5.140625" style="38" customWidth="1"/>
    <col min="6" max="6" width="6.5703125" style="38" customWidth="1"/>
    <col min="7" max="7" width="13.85546875" style="38" bestFit="1" customWidth="1"/>
    <col min="8" max="8" width="5.140625" style="38" customWidth="1"/>
    <col min="9" max="9" width="6.42578125" style="38" customWidth="1"/>
    <col min="10" max="10" width="2.85546875" style="38" customWidth="1"/>
    <col min="11" max="11" width="17.28515625" style="38" customWidth="1"/>
    <col min="12" max="12" width="2.42578125" style="39" customWidth="1"/>
    <col min="13" max="13" width="4.7109375" style="38" customWidth="1"/>
    <col min="14" max="14" width="8.28515625" style="3" customWidth="1"/>
    <col min="15" max="15" width="8.28515625" style="38" customWidth="1"/>
    <col min="16" max="16384" width="9.140625" style="38"/>
  </cols>
  <sheetData>
    <row r="1" spans="1:13" ht="15" x14ac:dyDescent="0.25">
      <c r="B1" s="134" t="s">
        <v>188</v>
      </c>
      <c r="C1" s="136"/>
      <c r="D1" s="136"/>
      <c r="E1" s="136"/>
      <c r="F1" s="136"/>
      <c r="G1" s="136"/>
      <c r="H1" s="136"/>
      <c r="I1" s="136"/>
    </row>
    <row r="2" spans="1:13" ht="15.75" x14ac:dyDescent="0.25">
      <c r="I2" s="4" t="s">
        <v>112</v>
      </c>
    </row>
    <row r="3" spans="1:13" s="3" customFormat="1" ht="15.75" x14ac:dyDescent="0.25">
      <c r="B3" s="37" t="s">
        <v>111</v>
      </c>
      <c r="H3"/>
      <c r="J3" s="38"/>
      <c r="K3" s="115" t="s">
        <v>221</v>
      </c>
      <c r="L3" s="52" t="s">
        <v>222</v>
      </c>
      <c r="M3" s="38"/>
    </row>
    <row r="4" spans="1:13" s="3" customFormat="1" x14ac:dyDescent="0.2">
      <c r="B4" s="38"/>
      <c r="J4" s="38"/>
      <c r="K4" s="116" t="s">
        <v>223</v>
      </c>
      <c r="L4" s="52"/>
      <c r="M4" s="38"/>
    </row>
    <row r="5" spans="1:13" s="3" customFormat="1" ht="12" customHeight="1" x14ac:dyDescent="0.2">
      <c r="B5" s="38" t="s">
        <v>2</v>
      </c>
      <c r="C5" s="40" t="s">
        <v>113</v>
      </c>
      <c r="D5" s="40"/>
      <c r="K5" s="117" t="s">
        <v>224</v>
      </c>
      <c r="L5" s="52" t="s">
        <v>222</v>
      </c>
    </row>
    <row r="6" spans="1:13" s="3" customFormat="1" ht="12" customHeight="1" x14ac:dyDescent="0.25">
      <c r="B6" s="38" t="s">
        <v>4</v>
      </c>
      <c r="C6" s="41" t="s">
        <v>114</v>
      </c>
      <c r="D6" s="41"/>
      <c r="G6" s="42" t="s">
        <v>8</v>
      </c>
      <c r="H6" s="138" t="str">
        <f>'TD-SHW'!I7</f>
        <v>04.09.2015  V3</v>
      </c>
      <c r="I6" s="139"/>
    </row>
    <row r="7" spans="1:13" s="3" customFormat="1" ht="12" customHeight="1" x14ac:dyDescent="0.2">
      <c r="B7" s="38" t="s">
        <v>6</v>
      </c>
      <c r="C7" s="41" t="s">
        <v>115</v>
      </c>
      <c r="D7" s="41"/>
    </row>
    <row r="8" spans="1:13" s="3" customFormat="1" ht="12" customHeight="1" x14ac:dyDescent="0.2"/>
    <row r="9" spans="1:13" s="3" customFormat="1" ht="12" customHeight="1" x14ac:dyDescent="0.2">
      <c r="A9" s="15" t="s">
        <v>116</v>
      </c>
      <c r="B9" s="5" t="s">
        <v>117</v>
      </c>
      <c r="C9" s="5"/>
      <c r="I9" s="43" t="s">
        <v>118</v>
      </c>
    </row>
    <row r="10" spans="1:13" s="3" customFormat="1" ht="12" customHeight="1" x14ac:dyDescent="0.2">
      <c r="A10" s="44"/>
      <c r="B10" s="63"/>
      <c r="C10" s="64"/>
      <c r="D10" s="64"/>
      <c r="E10" s="64"/>
      <c r="F10" s="64"/>
      <c r="G10" s="65"/>
      <c r="H10" s="45"/>
      <c r="I10" s="46"/>
      <c r="M10" s="38"/>
    </row>
    <row r="11" spans="1:13" s="3" customFormat="1" ht="12" customHeight="1" x14ac:dyDescent="0.2">
      <c r="A11" s="15"/>
      <c r="I11" s="47"/>
    </row>
    <row r="12" spans="1:13" s="3" customFormat="1" ht="12" customHeight="1" x14ac:dyDescent="0.2">
      <c r="A12" s="15" t="s">
        <v>119</v>
      </c>
      <c r="B12" s="5" t="s">
        <v>120</v>
      </c>
      <c r="C12" s="5"/>
      <c r="D12" s="45"/>
      <c r="E12" s="45"/>
      <c r="G12" s="45"/>
      <c r="H12" s="45"/>
      <c r="I12" s="46"/>
    </row>
    <row r="13" spans="1:13" s="3" customFormat="1" ht="12" customHeight="1" x14ac:dyDescent="0.2">
      <c r="A13" s="15"/>
      <c r="B13" s="3" t="s">
        <v>11</v>
      </c>
      <c r="C13" s="66" t="str">
        <f>'TD-SHW'!C10</f>
        <v>vAConsult</v>
      </c>
      <c r="D13" s="67"/>
      <c r="E13" s="68"/>
      <c r="F13" s="67"/>
      <c r="G13" s="69"/>
      <c r="H13" s="45"/>
      <c r="I13" s="46"/>
    </row>
    <row r="14" spans="1:13" s="3" customFormat="1" ht="12" customHeight="1" x14ac:dyDescent="0.2">
      <c r="A14" s="15"/>
      <c r="B14" s="45" t="s">
        <v>12</v>
      </c>
      <c r="C14" s="66" t="str">
        <f>'TD-SHW'!C11</f>
        <v>Solar Water</v>
      </c>
      <c r="D14" s="68"/>
      <c r="E14" s="68"/>
      <c r="F14" s="68"/>
      <c r="G14" s="70"/>
      <c r="H14" s="45"/>
      <c r="I14" s="46"/>
    </row>
    <row r="15" spans="1:13" s="3" customFormat="1" ht="12" customHeight="1" x14ac:dyDescent="0.2">
      <c r="A15" s="15"/>
      <c r="B15" s="3" t="s">
        <v>13</v>
      </c>
      <c r="C15" s="66" t="str">
        <f>'TD-SHW'!C12</f>
        <v>Mark IX</v>
      </c>
      <c r="D15" s="67"/>
      <c r="E15" s="67"/>
      <c r="F15" s="67"/>
      <c r="G15" s="69"/>
      <c r="H15" s="9"/>
      <c r="I15" s="48"/>
    </row>
    <row r="16" spans="1:13" s="3" customFormat="1" ht="12" customHeight="1" x14ac:dyDescent="0.2">
      <c r="A16" s="15"/>
      <c r="I16" s="47"/>
    </row>
    <row r="17" spans="1:19" s="3" customFormat="1" ht="12" customHeight="1" x14ac:dyDescent="0.2">
      <c r="B17" s="5" t="s">
        <v>121</v>
      </c>
      <c r="C17" s="5"/>
      <c r="I17" s="47"/>
    </row>
    <row r="18" spans="1:19" s="3" customFormat="1" ht="12" customHeight="1" x14ac:dyDescent="0.2">
      <c r="A18" s="49"/>
      <c r="B18" s="74" t="s">
        <v>16</v>
      </c>
      <c r="C18" s="75"/>
      <c r="D18" s="76" t="s">
        <v>122</v>
      </c>
      <c r="E18" s="77" t="s">
        <v>123</v>
      </c>
      <c r="F18" s="77" t="s">
        <v>124</v>
      </c>
      <c r="G18" s="75"/>
      <c r="I18" s="47"/>
    </row>
    <row r="19" spans="1:19" s="3" customFormat="1" ht="12" customHeight="1" x14ac:dyDescent="0.2">
      <c r="A19" s="49"/>
      <c r="B19" s="9"/>
      <c r="C19" s="9"/>
      <c r="D19" s="50"/>
      <c r="E19" s="51"/>
      <c r="F19" s="51"/>
      <c r="I19" s="83" t="s">
        <v>125</v>
      </c>
    </row>
    <row r="20" spans="1:19" s="3" customFormat="1" ht="12" customHeight="1" x14ac:dyDescent="0.2">
      <c r="A20" s="49" t="s">
        <v>126</v>
      </c>
      <c r="B20" s="88" t="s">
        <v>31</v>
      </c>
      <c r="C20" s="88"/>
      <c r="D20" s="17"/>
      <c r="E20" s="82" t="str">
        <f>'TD-SHW'!E18</f>
        <v>L</v>
      </c>
      <c r="F20" s="17" t="s">
        <v>33</v>
      </c>
      <c r="G20" s="17" t="s">
        <v>128</v>
      </c>
      <c r="I20" s="84" t="s">
        <v>129</v>
      </c>
    </row>
    <row r="21" spans="1:19" s="3" customFormat="1" ht="12" customHeight="1" x14ac:dyDescent="0.2">
      <c r="A21" s="49" t="s">
        <v>130</v>
      </c>
      <c r="B21" s="89" t="s">
        <v>211</v>
      </c>
      <c r="C21" s="89"/>
      <c r="D21" s="23"/>
      <c r="E21" s="82">
        <f>'TD-SHW'!T24</f>
        <v>0</v>
      </c>
      <c r="F21" s="23" t="s">
        <v>33</v>
      </c>
      <c r="G21" s="23" t="s">
        <v>132</v>
      </c>
      <c r="I21" s="83" t="s">
        <v>133</v>
      </c>
    </row>
    <row r="22" spans="1:19" s="3" customFormat="1" ht="12" customHeight="1" x14ac:dyDescent="0.25">
      <c r="A22" s="49" t="s">
        <v>134</v>
      </c>
      <c r="B22" s="89" t="s">
        <v>212</v>
      </c>
      <c r="C22" s="89"/>
      <c r="D22" s="73" t="s">
        <v>135</v>
      </c>
      <c r="E22" s="85">
        <f>'TD-SHW'!E39</f>
        <v>162.59621615255307</v>
      </c>
      <c r="F22" s="23" t="s">
        <v>66</v>
      </c>
      <c r="G22" s="23" t="s">
        <v>136</v>
      </c>
      <c r="I22" s="83" t="s">
        <v>127</v>
      </c>
    </row>
    <row r="23" spans="1:19" s="3" customFormat="1" ht="12" customHeight="1" x14ac:dyDescent="0.2">
      <c r="A23" s="49" t="s">
        <v>137</v>
      </c>
      <c r="B23" s="89" t="s">
        <v>213</v>
      </c>
      <c r="C23" s="89"/>
      <c r="D23" s="19" t="s">
        <v>91</v>
      </c>
      <c r="E23" s="85">
        <f>'TD-SHW'!E40</f>
        <v>25.185707865168538</v>
      </c>
      <c r="F23" s="23" t="s">
        <v>27</v>
      </c>
      <c r="G23" s="23" t="s">
        <v>138</v>
      </c>
      <c r="I23" s="83" t="s">
        <v>32</v>
      </c>
    </row>
    <row r="24" spans="1:19" s="3" customFormat="1" ht="12" customHeight="1" x14ac:dyDescent="0.2">
      <c r="A24" s="49" t="s">
        <v>184</v>
      </c>
      <c r="B24" s="89" t="s">
        <v>185</v>
      </c>
      <c r="C24" s="89"/>
      <c r="D24" s="19"/>
      <c r="E24" s="49"/>
      <c r="F24" s="23"/>
      <c r="G24" s="23"/>
      <c r="I24" s="83" t="s">
        <v>139</v>
      </c>
    </row>
    <row r="25" spans="1:19" s="3" customFormat="1" ht="12" customHeight="1" x14ac:dyDescent="0.2">
      <c r="A25" s="49" t="s">
        <v>149</v>
      </c>
      <c r="B25" s="89" t="s">
        <v>150</v>
      </c>
      <c r="C25" s="89"/>
      <c r="D25" s="23"/>
      <c r="E25" s="108" t="s">
        <v>202</v>
      </c>
      <c r="F25" s="23" t="s">
        <v>151</v>
      </c>
      <c r="G25" s="23"/>
      <c r="I25" s="83"/>
    </row>
    <row r="26" spans="1:19" s="3" customFormat="1" ht="12" customHeight="1" x14ac:dyDescent="0.2">
      <c r="A26" s="49" t="s">
        <v>152</v>
      </c>
      <c r="B26" s="89" t="s">
        <v>36</v>
      </c>
      <c r="C26" s="89"/>
      <c r="D26" s="25" t="s">
        <v>153</v>
      </c>
      <c r="E26" s="82">
        <f>'TD-SHW'!E19</f>
        <v>15</v>
      </c>
      <c r="F26" s="23" t="s">
        <v>37</v>
      </c>
      <c r="G26" s="23" t="s">
        <v>154</v>
      </c>
      <c r="I26" s="47"/>
    </row>
    <row r="27" spans="1:19" s="3" customFormat="1" ht="12" customHeight="1" x14ac:dyDescent="0.2">
      <c r="A27" s="49" t="s">
        <v>155</v>
      </c>
      <c r="B27" s="89" t="s">
        <v>156</v>
      </c>
      <c r="C27" s="89"/>
      <c r="D27" s="23"/>
      <c r="E27" s="108" t="s">
        <v>202</v>
      </c>
      <c r="F27" s="23" t="s">
        <v>157</v>
      </c>
      <c r="G27" s="23"/>
      <c r="I27" s="47"/>
    </row>
    <row r="28" spans="1:19" s="3" customFormat="1" x14ac:dyDescent="0.2">
      <c r="A28" s="49" t="s">
        <v>158</v>
      </c>
      <c r="B28" s="90" t="s">
        <v>159</v>
      </c>
      <c r="C28" s="90"/>
      <c r="D28" s="9"/>
      <c r="E28" s="9"/>
      <c r="F28" s="9"/>
      <c r="G28" s="9"/>
      <c r="H28" s="9"/>
      <c r="I28" s="47"/>
      <c r="J28" s="9"/>
      <c r="K28" s="9"/>
    </row>
    <row r="29" spans="1:19" s="3" customFormat="1" ht="25.5" customHeight="1" thickBot="1" x14ac:dyDescent="0.25">
      <c r="A29" s="49"/>
      <c r="B29" s="78"/>
      <c r="C29" s="79"/>
      <c r="D29" s="80"/>
      <c r="E29" s="80"/>
      <c r="F29" s="80"/>
      <c r="G29" s="81"/>
      <c r="H29" s="9"/>
      <c r="I29" s="47"/>
      <c r="J29" s="9"/>
      <c r="K29" s="9"/>
      <c r="O29" s="38"/>
      <c r="P29" s="38"/>
      <c r="Q29" s="38"/>
      <c r="R29" s="111" t="s">
        <v>206</v>
      </c>
    </row>
    <row r="30" spans="1:19" s="3" customFormat="1" ht="12" customHeight="1" thickTop="1" thickBot="1" x14ac:dyDescent="0.3">
      <c r="A30" s="49" t="s">
        <v>160</v>
      </c>
      <c r="B30" s="71" t="s">
        <v>161</v>
      </c>
      <c r="C30" s="71"/>
      <c r="D30" s="17"/>
      <c r="E30" s="110" t="s">
        <v>202</v>
      </c>
      <c r="F30" s="17" t="s">
        <v>157</v>
      </c>
      <c r="G30" s="17"/>
      <c r="I30" s="83" t="s">
        <v>141</v>
      </c>
      <c r="N30" s="3" t="s">
        <v>207</v>
      </c>
      <c r="O30"/>
      <c r="P30"/>
      <c r="Q30"/>
      <c r="R30" s="107" t="str">
        <f>HLOOKUP(E20,N31:Q32,2,FALSE)</f>
        <v>A++</v>
      </c>
      <c r="S30" s="112" t="s">
        <v>220</v>
      </c>
    </row>
    <row r="31" spans="1:19" s="3" customFormat="1" ht="12" customHeight="1" thickTop="1" x14ac:dyDescent="0.25">
      <c r="A31" s="49" t="s">
        <v>162</v>
      </c>
      <c r="B31" s="29" t="s">
        <v>214</v>
      </c>
      <c r="C31" s="29"/>
      <c r="D31" s="23"/>
      <c r="E31" s="85">
        <f>'TD-SHW'!F39</f>
        <v>148.78946931817069</v>
      </c>
      <c r="F31" s="23" t="s">
        <v>66</v>
      </c>
      <c r="G31" s="23" t="s">
        <v>136</v>
      </c>
      <c r="I31" s="84" t="s">
        <v>142</v>
      </c>
      <c r="N31" s="113" t="s">
        <v>133</v>
      </c>
      <c r="O31" s="113" t="s">
        <v>127</v>
      </c>
      <c r="P31" s="113" t="s">
        <v>32</v>
      </c>
      <c r="Q31" s="113" t="s">
        <v>139</v>
      </c>
      <c r="R31"/>
    </row>
    <row r="32" spans="1:19" s="3" customFormat="1" ht="12" customHeight="1" x14ac:dyDescent="0.25">
      <c r="A32" s="49"/>
      <c r="B32" s="29" t="s">
        <v>215</v>
      </c>
      <c r="C32" s="29"/>
      <c r="D32" s="23"/>
      <c r="E32" s="85">
        <f>'TD-SHW'!G39</f>
        <v>177.82824689391899</v>
      </c>
      <c r="F32" s="23" t="s">
        <v>66</v>
      </c>
      <c r="G32" s="23" t="s">
        <v>136</v>
      </c>
      <c r="I32" s="83" t="s">
        <v>131</v>
      </c>
      <c r="N32" s="106" t="str">
        <f>VLOOKUP(E22,N33:R42,5)</f>
        <v>A++</v>
      </c>
      <c r="O32" s="106" t="str">
        <f>VLOOKUP(E22,O33:R42,4)</f>
        <v>A++</v>
      </c>
      <c r="P32" s="106" t="str">
        <f>VLOOKUP(E22,P33:R42,3)</f>
        <v>A++</v>
      </c>
      <c r="Q32" s="106" t="str">
        <f>VLOOKUP(E22,Q33:R42,2)</f>
        <v>A+</v>
      </c>
      <c r="R32"/>
      <c r="S32" s="112" t="s">
        <v>219</v>
      </c>
    </row>
    <row r="33" spans="1:20" s="3" customFormat="1" ht="12" customHeight="1" x14ac:dyDescent="0.2">
      <c r="A33" s="49"/>
      <c r="B33" s="72" t="s">
        <v>216</v>
      </c>
      <c r="C33" s="72"/>
      <c r="D33" s="23"/>
      <c r="E33" s="85">
        <f>'TD-SHW'!F40</f>
        <v>27.522786516853927</v>
      </c>
      <c r="F33" s="23" t="s">
        <v>27</v>
      </c>
      <c r="G33" s="23" t="s">
        <v>138</v>
      </c>
      <c r="I33" s="83" t="s">
        <v>143</v>
      </c>
      <c r="N33" s="38">
        <v>0</v>
      </c>
      <c r="O33" s="38">
        <v>0</v>
      </c>
      <c r="P33" s="38">
        <v>0</v>
      </c>
      <c r="Q33" s="38">
        <v>0</v>
      </c>
      <c r="R33" s="49" t="s">
        <v>148</v>
      </c>
    </row>
    <row r="34" spans="1:20" s="3" customFormat="1" ht="12" customHeight="1" x14ac:dyDescent="0.2">
      <c r="A34" s="49"/>
      <c r="B34" s="72" t="s">
        <v>217</v>
      </c>
      <c r="C34" s="72"/>
      <c r="D34" s="23"/>
      <c r="E34" s="85">
        <f>'TD-SHW'!G40</f>
        <v>23.02840449438202</v>
      </c>
      <c r="F34" s="23" t="s">
        <v>27</v>
      </c>
      <c r="G34" s="23" t="s">
        <v>138</v>
      </c>
      <c r="I34" s="83" t="s">
        <v>144</v>
      </c>
      <c r="N34" s="38">
        <v>27</v>
      </c>
      <c r="O34" s="38">
        <v>27</v>
      </c>
      <c r="P34" s="38">
        <v>27</v>
      </c>
      <c r="Q34" s="38">
        <v>28</v>
      </c>
      <c r="R34" s="49" t="s">
        <v>147</v>
      </c>
    </row>
    <row r="35" spans="1:20" s="3" customFormat="1" ht="13.5" x14ac:dyDescent="0.25">
      <c r="A35" s="49" t="s">
        <v>163</v>
      </c>
      <c r="B35" s="29" t="s">
        <v>59</v>
      </c>
      <c r="C35" s="29"/>
      <c r="D35" s="25" t="s">
        <v>164</v>
      </c>
      <c r="E35" s="86">
        <f>'TD-SHW'!E26</f>
        <v>5</v>
      </c>
      <c r="F35" s="23" t="s">
        <v>61</v>
      </c>
      <c r="G35" s="23" t="s">
        <v>154</v>
      </c>
      <c r="I35" s="83" t="s">
        <v>145</v>
      </c>
      <c r="N35" s="38">
        <v>30</v>
      </c>
      <c r="O35" s="38">
        <v>30</v>
      </c>
      <c r="P35" s="38">
        <v>30</v>
      </c>
      <c r="Q35" s="38">
        <v>32</v>
      </c>
      <c r="R35" s="49" t="s">
        <v>146</v>
      </c>
    </row>
    <row r="36" spans="1:20" s="3" customFormat="1" ht="12" customHeight="1" x14ac:dyDescent="0.25">
      <c r="A36" s="49" t="s">
        <v>165</v>
      </c>
      <c r="B36" s="29" t="s">
        <v>166</v>
      </c>
      <c r="C36" s="29"/>
      <c r="D36" s="25" t="s">
        <v>167</v>
      </c>
      <c r="E36" s="87">
        <f>'TD-SHW'!E27</f>
        <v>0.8</v>
      </c>
      <c r="F36" s="21" t="s">
        <v>33</v>
      </c>
      <c r="G36" s="23" t="s">
        <v>154</v>
      </c>
      <c r="I36" s="83" t="s">
        <v>146</v>
      </c>
      <c r="N36" s="38">
        <v>33</v>
      </c>
      <c r="O36" s="38">
        <v>34</v>
      </c>
      <c r="P36" s="38">
        <v>35</v>
      </c>
      <c r="Q36" s="38">
        <v>36</v>
      </c>
      <c r="R36" s="49" t="s">
        <v>145</v>
      </c>
    </row>
    <row r="37" spans="1:20" s="3" customFormat="1" ht="13.5" x14ac:dyDescent="0.25">
      <c r="A37" s="49" t="s">
        <v>168</v>
      </c>
      <c r="B37" s="29" t="s">
        <v>68</v>
      </c>
      <c r="C37" s="29"/>
      <c r="D37" s="19" t="s">
        <v>69</v>
      </c>
      <c r="E37" s="86">
        <f>'TD-SHW'!E28</f>
        <v>3.5</v>
      </c>
      <c r="F37" s="21" t="s">
        <v>186</v>
      </c>
      <c r="G37" s="23" t="s">
        <v>154</v>
      </c>
      <c r="I37" s="83" t="s">
        <v>147</v>
      </c>
      <c r="N37" s="38">
        <v>36</v>
      </c>
      <c r="O37" s="38">
        <v>37</v>
      </c>
      <c r="P37" s="38">
        <v>38</v>
      </c>
      <c r="Q37" s="38">
        <v>40</v>
      </c>
      <c r="R37" s="49" t="s">
        <v>144</v>
      </c>
    </row>
    <row r="38" spans="1:20" s="3" customFormat="1" ht="13.5" x14ac:dyDescent="0.25">
      <c r="A38" s="49" t="s">
        <v>169</v>
      </c>
      <c r="B38" s="29" t="s">
        <v>71</v>
      </c>
      <c r="C38" s="29"/>
      <c r="D38" s="25" t="s">
        <v>72</v>
      </c>
      <c r="E38" s="87">
        <f>'TD-SHW'!E29</f>
        <v>0</v>
      </c>
      <c r="F38" s="21" t="s">
        <v>187</v>
      </c>
      <c r="G38" s="23" t="s">
        <v>154</v>
      </c>
      <c r="I38" s="83" t="s">
        <v>148</v>
      </c>
      <c r="N38" s="38">
        <v>39</v>
      </c>
      <c r="O38" s="38">
        <v>50</v>
      </c>
      <c r="P38" s="38">
        <v>55</v>
      </c>
      <c r="Q38" s="38">
        <v>60</v>
      </c>
      <c r="R38" s="49" t="s">
        <v>143</v>
      </c>
    </row>
    <row r="39" spans="1:20" s="3" customFormat="1" x14ac:dyDescent="0.2">
      <c r="A39" s="49" t="s">
        <v>170</v>
      </c>
      <c r="B39" s="29" t="s">
        <v>75</v>
      </c>
      <c r="C39" s="29"/>
      <c r="D39" s="25" t="s">
        <v>76</v>
      </c>
      <c r="E39" s="86">
        <f>'TD-SHW'!E30</f>
        <v>0.94</v>
      </c>
      <c r="F39" s="21" t="s">
        <v>33</v>
      </c>
      <c r="G39" s="23" t="s">
        <v>154</v>
      </c>
      <c r="I39" s="47"/>
      <c r="N39" s="3">
        <v>65</v>
      </c>
      <c r="O39" s="3">
        <v>75</v>
      </c>
      <c r="P39" s="3">
        <v>80</v>
      </c>
      <c r="Q39" s="3">
        <v>85</v>
      </c>
      <c r="R39" s="49" t="s">
        <v>131</v>
      </c>
    </row>
    <row r="40" spans="1:20" s="3" customFormat="1" ht="12" customHeight="1" x14ac:dyDescent="0.2">
      <c r="A40" s="49" t="s">
        <v>171</v>
      </c>
      <c r="B40" s="29" t="s">
        <v>172</v>
      </c>
      <c r="C40" s="29"/>
      <c r="D40" s="25" t="s">
        <v>173</v>
      </c>
      <c r="E40" s="85">
        <f>'TD-SHW'!E31</f>
        <v>150</v>
      </c>
      <c r="F40" s="23" t="s">
        <v>174</v>
      </c>
      <c r="G40" s="23" t="s">
        <v>154</v>
      </c>
      <c r="I40" s="47"/>
      <c r="N40" s="3">
        <v>100</v>
      </c>
      <c r="O40" s="3">
        <v>115</v>
      </c>
      <c r="P40" s="3">
        <v>123</v>
      </c>
      <c r="Q40" s="3">
        <v>131</v>
      </c>
      <c r="R40" s="49" t="s">
        <v>208</v>
      </c>
    </row>
    <row r="41" spans="1:20" s="3" customFormat="1" ht="12" customHeight="1" x14ac:dyDescent="0.2">
      <c r="A41" s="49"/>
      <c r="B41" s="29" t="s">
        <v>175</v>
      </c>
      <c r="C41" s="29"/>
      <c r="D41" s="25" t="s">
        <v>176</v>
      </c>
      <c r="E41" s="85">
        <f>'TD-SHW'!E32</f>
        <v>0</v>
      </c>
      <c r="F41" s="23" t="s">
        <v>174</v>
      </c>
      <c r="G41" s="23" t="s">
        <v>154</v>
      </c>
      <c r="I41" s="47"/>
      <c r="N41" s="3">
        <v>130</v>
      </c>
      <c r="O41" s="3">
        <v>150</v>
      </c>
      <c r="P41" s="3">
        <v>160</v>
      </c>
      <c r="Q41" s="3">
        <v>170</v>
      </c>
      <c r="R41" s="49" t="s">
        <v>209</v>
      </c>
    </row>
    <row r="42" spans="1:20" s="3" customFormat="1" ht="12" customHeight="1" x14ac:dyDescent="0.2">
      <c r="A42" s="15" t="s">
        <v>177</v>
      </c>
      <c r="B42" s="29" t="s">
        <v>78</v>
      </c>
      <c r="C42" s="29"/>
      <c r="D42" s="25" t="s">
        <v>79</v>
      </c>
      <c r="E42" s="85">
        <f>'TD-SHW'!E33</f>
        <v>30</v>
      </c>
      <c r="F42" s="23" t="s">
        <v>73</v>
      </c>
      <c r="G42" s="23" t="s">
        <v>154</v>
      </c>
      <c r="I42" s="47"/>
      <c r="N42" s="9">
        <v>163</v>
      </c>
      <c r="O42" s="9">
        <v>188</v>
      </c>
      <c r="P42" s="109">
        <v>200</v>
      </c>
      <c r="Q42" s="109">
        <v>213</v>
      </c>
      <c r="R42" s="49" t="s">
        <v>210</v>
      </c>
    </row>
    <row r="43" spans="1:20" s="3" customFormat="1" ht="12" customHeight="1" x14ac:dyDescent="0.2">
      <c r="A43" s="49" t="s">
        <v>178</v>
      </c>
      <c r="B43" s="29" t="s">
        <v>82</v>
      </c>
      <c r="C43" s="29"/>
      <c r="D43" s="25" t="s">
        <v>179</v>
      </c>
      <c r="E43" s="86">
        <f>'TD-SHW'!E34</f>
        <v>5</v>
      </c>
      <c r="F43" s="23" t="s">
        <v>73</v>
      </c>
      <c r="G43" s="23" t="s">
        <v>154</v>
      </c>
      <c r="I43" s="47"/>
    </row>
    <row r="44" spans="1:20" s="3" customFormat="1" ht="12" customHeight="1" x14ac:dyDescent="0.2">
      <c r="I44" s="47"/>
    </row>
    <row r="45" spans="1:20" s="3" customFormat="1" ht="12" customHeight="1" x14ac:dyDescent="0.25">
      <c r="B45" s="34" t="s">
        <v>109</v>
      </c>
      <c r="C45" s="53"/>
      <c r="D45" s="53"/>
      <c r="E45" s="34" t="s">
        <v>110</v>
      </c>
      <c r="F45" s="53"/>
      <c r="G45" s="53"/>
      <c r="H45" s="53"/>
      <c r="I45" s="36"/>
      <c r="J45" s="53"/>
      <c r="L45"/>
      <c r="M45"/>
      <c r="N45"/>
      <c r="O45"/>
      <c r="P45"/>
      <c r="Q45"/>
      <c r="R45"/>
      <c r="S45"/>
      <c r="T45"/>
    </row>
    <row r="46" spans="1:20" s="3" customFormat="1" ht="12" customHeight="1" x14ac:dyDescent="0.2"/>
    <row r="47" spans="1:20" s="3" customFormat="1" ht="12" customHeight="1" x14ac:dyDescent="0.2"/>
    <row r="48" spans="1:20" s="3" customFormat="1" ht="12" customHeight="1" x14ac:dyDescent="0.2"/>
    <row r="49" s="3" customFormat="1" ht="12" customHeight="1" x14ac:dyDescent="0.2"/>
    <row r="50" s="3" customFormat="1" ht="12" customHeight="1" x14ac:dyDescent="0.2"/>
    <row r="51" s="3" customFormat="1" ht="12" customHeight="1" x14ac:dyDescent="0.2"/>
    <row r="52" s="3" customFormat="1" ht="12" customHeight="1" x14ac:dyDescent="0.2"/>
    <row r="53" s="3" customFormat="1" ht="12" customHeight="1" x14ac:dyDescent="0.2"/>
    <row r="54" s="3" customFormat="1" ht="12" customHeight="1" x14ac:dyDescent="0.2"/>
    <row r="55" s="3" customFormat="1" ht="12" customHeight="1" x14ac:dyDescent="0.2"/>
    <row r="56" s="3" customFormat="1" ht="12" customHeight="1" x14ac:dyDescent="0.2"/>
    <row r="57" s="3" customFormat="1" ht="12" customHeight="1" x14ac:dyDescent="0.2"/>
    <row r="58" s="3" customFormat="1" ht="12" customHeigh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pans="1:20" s="3" customFormat="1" x14ac:dyDescent="0.2"/>
    <row r="98" spans="1:20" s="3" customFormat="1" x14ac:dyDescent="0.2"/>
    <row r="99" spans="1:20" s="3" customFormat="1" x14ac:dyDescent="0.2"/>
    <row r="100" spans="1:20" s="3" customFormat="1" x14ac:dyDescent="0.2"/>
    <row r="101" spans="1:20" s="3" customFormat="1" x14ac:dyDescent="0.2"/>
    <row r="102" spans="1:20" s="3" customFormat="1" x14ac:dyDescent="0.2"/>
    <row r="103" spans="1:20" s="3" customFormat="1" x14ac:dyDescent="0.2"/>
    <row r="104" spans="1:20" s="3" customFormat="1" x14ac:dyDescent="0.2"/>
    <row r="105" spans="1:20" s="3" customFormat="1" x14ac:dyDescent="0.2"/>
    <row r="106" spans="1:20" s="3" customFormat="1" x14ac:dyDescent="0.2"/>
    <row r="107" spans="1:20" s="3" customFormat="1" x14ac:dyDescent="0.2"/>
    <row r="108" spans="1:20" s="3" customFormat="1" x14ac:dyDescent="0.2"/>
    <row r="109" spans="1:20" s="3" customFormat="1" x14ac:dyDescent="0.2"/>
    <row r="110" spans="1:20" s="3" customFormat="1" x14ac:dyDescent="0.2">
      <c r="A110" s="38"/>
      <c r="B110" s="38"/>
      <c r="C110" s="38"/>
      <c r="D110" s="38"/>
      <c r="E110" s="38"/>
      <c r="F110" s="38"/>
      <c r="G110" s="38"/>
      <c r="H110" s="38"/>
      <c r="I110" s="38"/>
      <c r="J110" s="38"/>
      <c r="K110" s="38"/>
      <c r="L110" s="39"/>
      <c r="M110" s="38"/>
      <c r="O110" s="38"/>
      <c r="P110" s="38"/>
      <c r="Q110" s="38"/>
      <c r="R110" s="38"/>
      <c r="S110" s="38"/>
      <c r="T110" s="38"/>
    </row>
    <row r="111" spans="1:20" s="3" customFormat="1" x14ac:dyDescent="0.2">
      <c r="A111" s="38"/>
      <c r="B111" s="38"/>
      <c r="C111" s="38"/>
      <c r="D111" s="38"/>
      <c r="E111" s="38"/>
      <c r="F111" s="38"/>
      <c r="G111" s="38"/>
      <c r="H111" s="38"/>
      <c r="I111" s="38"/>
      <c r="J111" s="38"/>
      <c r="K111" s="38"/>
      <c r="L111" s="39"/>
      <c r="M111" s="38"/>
      <c r="O111" s="38"/>
      <c r="P111" s="38"/>
      <c r="Q111" s="38"/>
      <c r="R111" s="38"/>
      <c r="S111" s="38"/>
      <c r="T111" s="38"/>
    </row>
    <row r="112" spans="1:20" s="3" customFormat="1" x14ac:dyDescent="0.2">
      <c r="A112" s="38"/>
      <c r="B112" s="38"/>
      <c r="C112" s="38"/>
      <c r="D112" s="38"/>
      <c r="E112" s="38"/>
      <c r="F112" s="38"/>
      <c r="G112" s="38"/>
      <c r="H112" s="38"/>
      <c r="I112" s="38"/>
      <c r="J112" s="38"/>
      <c r="K112" s="38"/>
      <c r="L112" s="39"/>
      <c r="M112" s="38"/>
      <c r="O112" s="38"/>
      <c r="P112" s="38"/>
      <c r="Q112" s="38"/>
      <c r="R112" s="38"/>
      <c r="S112" s="38"/>
      <c r="T112" s="38"/>
    </row>
    <row r="113" spans="1:20" s="3" customFormat="1" x14ac:dyDescent="0.2">
      <c r="A113" s="38"/>
      <c r="B113" s="38"/>
      <c r="C113" s="38"/>
      <c r="D113" s="38"/>
      <c r="E113" s="38"/>
      <c r="F113" s="38"/>
      <c r="G113" s="38"/>
      <c r="H113" s="38"/>
      <c r="I113" s="38"/>
      <c r="J113" s="38"/>
      <c r="K113" s="38"/>
      <c r="L113" s="39"/>
      <c r="M113" s="38"/>
      <c r="O113" s="38"/>
      <c r="P113" s="38"/>
      <c r="Q113" s="38"/>
      <c r="R113" s="38"/>
      <c r="S113" s="38"/>
      <c r="T113" s="38"/>
    </row>
    <row r="114" spans="1:20" s="3" customFormat="1" x14ac:dyDescent="0.2">
      <c r="A114" s="38"/>
      <c r="B114" s="38"/>
      <c r="C114" s="38"/>
      <c r="D114" s="38"/>
      <c r="E114" s="38"/>
      <c r="F114" s="38"/>
      <c r="G114" s="38"/>
      <c r="H114" s="38"/>
      <c r="I114" s="38"/>
      <c r="J114" s="38"/>
      <c r="K114" s="38"/>
      <c r="L114" s="39"/>
      <c r="M114" s="38"/>
      <c r="O114" s="38"/>
      <c r="P114" s="38"/>
      <c r="Q114" s="38"/>
      <c r="R114" s="38"/>
      <c r="S114" s="38"/>
      <c r="T114" s="38"/>
    </row>
    <row r="115" spans="1:20" s="3" customFormat="1" x14ac:dyDescent="0.2">
      <c r="A115" s="38"/>
      <c r="B115" s="38"/>
      <c r="C115" s="38"/>
      <c r="D115" s="38"/>
      <c r="E115" s="38"/>
      <c r="F115" s="38"/>
      <c r="G115" s="38"/>
      <c r="H115" s="38"/>
      <c r="I115" s="38"/>
      <c r="J115" s="38"/>
      <c r="K115" s="38"/>
      <c r="L115" s="39"/>
      <c r="M115" s="38"/>
      <c r="O115" s="38"/>
      <c r="P115" s="38"/>
      <c r="Q115" s="38"/>
      <c r="R115" s="38"/>
      <c r="S115" s="38"/>
      <c r="T115" s="38"/>
    </row>
    <row r="116" spans="1:20" s="3" customFormat="1" x14ac:dyDescent="0.2">
      <c r="A116" s="38"/>
      <c r="B116" s="38"/>
      <c r="C116" s="38"/>
      <c r="D116" s="38"/>
      <c r="E116" s="38"/>
      <c r="F116" s="38"/>
      <c r="G116" s="38"/>
      <c r="H116" s="38"/>
      <c r="I116" s="38"/>
      <c r="J116" s="38"/>
      <c r="K116" s="38"/>
      <c r="L116" s="39"/>
      <c r="M116" s="38"/>
      <c r="O116" s="38"/>
      <c r="P116" s="38"/>
      <c r="Q116" s="38"/>
      <c r="R116" s="38"/>
      <c r="S116" s="38"/>
      <c r="T116" s="38"/>
    </row>
    <row r="117" spans="1:20" s="3" customFormat="1" x14ac:dyDescent="0.2">
      <c r="A117" s="38"/>
      <c r="B117" s="38"/>
      <c r="C117" s="38"/>
      <c r="D117" s="38"/>
      <c r="E117" s="38"/>
      <c r="F117" s="38"/>
      <c r="G117" s="38"/>
      <c r="H117" s="38"/>
      <c r="I117" s="38"/>
      <c r="J117" s="38"/>
      <c r="K117" s="38"/>
      <c r="L117" s="39"/>
      <c r="M117" s="38"/>
      <c r="O117" s="38"/>
      <c r="P117" s="38"/>
      <c r="Q117" s="38"/>
      <c r="R117" s="38"/>
      <c r="S117" s="38"/>
      <c r="T117" s="38"/>
    </row>
    <row r="118" spans="1:20" s="3" customFormat="1" x14ac:dyDescent="0.2">
      <c r="A118" s="38"/>
      <c r="B118" s="38"/>
      <c r="C118" s="38"/>
      <c r="D118" s="38"/>
      <c r="E118" s="38"/>
      <c r="F118" s="38"/>
      <c r="G118" s="38"/>
      <c r="H118" s="38"/>
      <c r="I118" s="38"/>
      <c r="J118" s="38"/>
      <c r="K118" s="38"/>
      <c r="L118" s="39"/>
      <c r="M118" s="38"/>
      <c r="O118" s="38"/>
      <c r="P118" s="38"/>
      <c r="Q118" s="38"/>
      <c r="R118" s="38"/>
      <c r="S118" s="38"/>
      <c r="T118" s="38"/>
    </row>
    <row r="119" spans="1:20" s="3" customFormat="1" x14ac:dyDescent="0.2">
      <c r="A119" s="38"/>
      <c r="B119" s="38"/>
      <c r="C119" s="38"/>
      <c r="D119" s="38"/>
      <c r="E119" s="38"/>
      <c r="F119" s="38"/>
      <c r="G119" s="38"/>
      <c r="H119" s="38"/>
      <c r="I119" s="38"/>
      <c r="J119" s="38"/>
      <c r="K119" s="38"/>
      <c r="L119" s="39"/>
      <c r="M119" s="38"/>
      <c r="O119" s="38"/>
      <c r="P119" s="38"/>
      <c r="Q119" s="38"/>
      <c r="R119" s="38"/>
      <c r="S119" s="38"/>
      <c r="T119" s="38"/>
    </row>
    <row r="120" spans="1:20" s="3" customFormat="1" x14ac:dyDescent="0.2">
      <c r="A120" s="38"/>
      <c r="B120" s="38"/>
      <c r="C120" s="38"/>
      <c r="D120" s="38"/>
      <c r="E120" s="38"/>
      <c r="F120" s="38"/>
      <c r="G120" s="38"/>
      <c r="H120" s="38"/>
      <c r="I120" s="38"/>
      <c r="J120" s="38"/>
      <c r="K120" s="38"/>
      <c r="L120" s="39"/>
      <c r="M120" s="38"/>
      <c r="O120" s="38"/>
      <c r="P120" s="38"/>
      <c r="Q120" s="38"/>
      <c r="R120" s="38"/>
      <c r="S120" s="38"/>
      <c r="T120" s="38"/>
    </row>
    <row r="121" spans="1:20" s="3" customFormat="1" x14ac:dyDescent="0.2">
      <c r="A121" s="38"/>
      <c r="B121" s="38"/>
      <c r="C121" s="38"/>
      <c r="D121" s="38"/>
      <c r="E121" s="38"/>
      <c r="F121" s="38"/>
      <c r="G121" s="38"/>
      <c r="H121" s="38"/>
      <c r="I121" s="38"/>
      <c r="J121" s="38"/>
      <c r="K121" s="38"/>
      <c r="L121" s="39"/>
      <c r="M121" s="38"/>
      <c r="O121" s="38"/>
      <c r="P121" s="38"/>
      <c r="Q121" s="38"/>
      <c r="R121" s="38"/>
      <c r="S121" s="38"/>
      <c r="T121" s="38"/>
    </row>
    <row r="122" spans="1:20" s="3" customFormat="1" x14ac:dyDescent="0.2">
      <c r="A122" s="38"/>
      <c r="B122" s="38"/>
      <c r="C122" s="38"/>
      <c r="D122" s="38"/>
      <c r="E122" s="38"/>
      <c r="F122" s="38"/>
      <c r="G122" s="38"/>
      <c r="H122" s="38"/>
      <c r="I122" s="38"/>
      <c r="J122" s="38"/>
      <c r="K122" s="38"/>
      <c r="L122" s="39"/>
      <c r="M122" s="38"/>
      <c r="O122" s="38"/>
      <c r="P122" s="38"/>
      <c r="Q122" s="38"/>
      <c r="R122" s="38"/>
      <c r="S122" s="38"/>
      <c r="T122" s="38"/>
    </row>
    <row r="123" spans="1:20" s="3" customFormat="1" x14ac:dyDescent="0.2">
      <c r="A123" s="38"/>
      <c r="B123" s="38"/>
      <c r="C123" s="38"/>
      <c r="D123" s="38"/>
      <c r="E123" s="38"/>
      <c r="F123" s="38"/>
      <c r="G123" s="38"/>
      <c r="H123" s="38"/>
      <c r="I123" s="38"/>
      <c r="J123" s="38"/>
      <c r="K123" s="38"/>
      <c r="L123" s="39"/>
      <c r="M123" s="38"/>
      <c r="O123" s="38"/>
      <c r="P123" s="38"/>
      <c r="Q123" s="38"/>
      <c r="R123" s="38"/>
      <c r="S123" s="38"/>
      <c r="T123" s="38"/>
    </row>
    <row r="124" spans="1:20" s="3" customFormat="1" x14ac:dyDescent="0.2">
      <c r="A124" s="38"/>
      <c r="B124" s="38"/>
      <c r="C124" s="38"/>
      <c r="D124" s="38"/>
      <c r="E124" s="38"/>
      <c r="F124" s="38"/>
      <c r="G124" s="38"/>
      <c r="H124" s="38"/>
      <c r="I124" s="38"/>
      <c r="J124" s="38"/>
      <c r="K124" s="38"/>
      <c r="L124" s="39"/>
      <c r="M124" s="38"/>
      <c r="O124" s="38"/>
      <c r="P124" s="38"/>
      <c r="Q124" s="38"/>
      <c r="R124" s="38"/>
      <c r="S124" s="38"/>
      <c r="T124" s="38"/>
    </row>
    <row r="125" spans="1:20" s="3" customFormat="1" x14ac:dyDescent="0.2">
      <c r="A125" s="38"/>
      <c r="B125" s="38"/>
      <c r="C125" s="38"/>
      <c r="D125" s="38"/>
      <c r="E125" s="38"/>
      <c r="F125" s="38"/>
      <c r="G125" s="38"/>
      <c r="H125" s="38"/>
      <c r="I125" s="38"/>
      <c r="J125" s="38"/>
      <c r="K125" s="38"/>
      <c r="L125" s="39"/>
      <c r="M125" s="38"/>
      <c r="O125" s="38"/>
      <c r="P125" s="38"/>
      <c r="Q125" s="38"/>
      <c r="R125" s="38"/>
      <c r="S125" s="38"/>
      <c r="T125" s="38"/>
    </row>
    <row r="126" spans="1:20" s="3" customFormat="1" x14ac:dyDescent="0.2">
      <c r="A126" s="38"/>
      <c r="B126" s="38"/>
      <c r="C126" s="38"/>
      <c r="D126" s="38"/>
      <c r="E126" s="38"/>
      <c r="F126" s="38"/>
      <c r="G126" s="38"/>
      <c r="H126" s="38"/>
      <c r="I126" s="38"/>
      <c r="J126" s="38"/>
      <c r="K126" s="38"/>
      <c r="L126" s="39"/>
      <c r="M126" s="38"/>
      <c r="O126" s="38"/>
      <c r="P126" s="38"/>
      <c r="Q126" s="38"/>
      <c r="R126" s="38"/>
      <c r="S126" s="38"/>
      <c r="T126" s="38"/>
    </row>
    <row r="127" spans="1:20" s="3" customFormat="1" x14ac:dyDescent="0.2">
      <c r="A127" s="38"/>
      <c r="B127" s="38"/>
      <c r="C127" s="38"/>
      <c r="D127" s="38"/>
      <c r="E127" s="38"/>
      <c r="F127" s="38"/>
      <c r="G127" s="38"/>
      <c r="H127" s="38"/>
      <c r="I127" s="38"/>
      <c r="J127" s="38"/>
      <c r="K127" s="38"/>
      <c r="L127" s="39"/>
      <c r="M127" s="38"/>
      <c r="O127" s="38"/>
      <c r="P127" s="38"/>
      <c r="Q127" s="38"/>
      <c r="R127" s="38"/>
      <c r="S127" s="38"/>
      <c r="T127" s="38"/>
    </row>
    <row r="128" spans="1:20" s="3" customFormat="1" x14ac:dyDescent="0.2">
      <c r="A128" s="38"/>
      <c r="B128" s="38"/>
      <c r="C128" s="38"/>
      <c r="D128" s="38"/>
      <c r="E128" s="38"/>
      <c r="F128" s="38"/>
      <c r="G128" s="38"/>
      <c r="H128" s="38"/>
      <c r="I128" s="38"/>
      <c r="J128" s="38"/>
      <c r="K128" s="38"/>
      <c r="L128" s="39"/>
      <c r="M128" s="38"/>
      <c r="O128" s="38"/>
      <c r="P128" s="38"/>
      <c r="Q128" s="38"/>
      <c r="R128" s="38"/>
      <c r="S128" s="38"/>
      <c r="T128" s="38"/>
    </row>
    <row r="129" spans="1:20" s="3" customFormat="1" x14ac:dyDescent="0.2">
      <c r="A129" s="38"/>
      <c r="B129" s="38"/>
      <c r="C129" s="38"/>
      <c r="D129" s="38"/>
      <c r="E129" s="38"/>
      <c r="F129" s="38"/>
      <c r="G129" s="38"/>
      <c r="H129" s="38"/>
      <c r="I129" s="38"/>
      <c r="J129" s="38"/>
      <c r="K129" s="38"/>
      <c r="L129" s="39"/>
      <c r="M129" s="38"/>
      <c r="O129" s="38"/>
      <c r="P129" s="38"/>
      <c r="Q129" s="38"/>
      <c r="R129" s="38"/>
      <c r="S129" s="38"/>
      <c r="T129" s="38"/>
    </row>
    <row r="130" spans="1:20" s="3" customFormat="1" x14ac:dyDescent="0.2">
      <c r="A130" s="38"/>
      <c r="B130" s="38"/>
      <c r="C130" s="38"/>
      <c r="D130" s="38"/>
      <c r="E130" s="38"/>
      <c r="F130" s="38"/>
      <c r="G130" s="38"/>
      <c r="H130" s="38"/>
      <c r="I130" s="38"/>
      <c r="J130" s="38"/>
      <c r="K130" s="38"/>
      <c r="L130" s="39"/>
      <c r="M130" s="38"/>
      <c r="O130" s="38"/>
      <c r="P130" s="38"/>
      <c r="Q130" s="38"/>
      <c r="R130" s="38"/>
      <c r="S130" s="38"/>
      <c r="T130" s="38"/>
    </row>
    <row r="131" spans="1:20" s="3" customFormat="1" x14ac:dyDescent="0.2">
      <c r="A131" s="38"/>
      <c r="B131" s="38"/>
      <c r="C131" s="38"/>
      <c r="D131" s="38"/>
      <c r="E131" s="38"/>
      <c r="F131" s="38"/>
      <c r="G131" s="38"/>
      <c r="H131" s="38"/>
      <c r="I131" s="38"/>
      <c r="J131" s="38"/>
      <c r="K131" s="38"/>
      <c r="L131" s="39"/>
      <c r="M131" s="38"/>
      <c r="O131" s="38"/>
      <c r="P131" s="38"/>
      <c r="Q131" s="38"/>
      <c r="R131" s="38"/>
      <c r="S131" s="38"/>
      <c r="T131" s="38"/>
    </row>
    <row r="132" spans="1:20" s="3" customFormat="1" x14ac:dyDescent="0.2">
      <c r="A132" s="38"/>
      <c r="B132" s="38"/>
      <c r="C132" s="38"/>
      <c r="D132" s="38"/>
      <c r="E132" s="38"/>
      <c r="F132" s="38"/>
      <c r="G132" s="38"/>
      <c r="H132" s="38"/>
      <c r="I132" s="38"/>
      <c r="J132" s="38"/>
      <c r="K132" s="38"/>
      <c r="L132" s="39"/>
      <c r="M132" s="38"/>
      <c r="O132" s="38"/>
      <c r="P132" s="38"/>
      <c r="Q132" s="38"/>
      <c r="R132" s="38"/>
      <c r="S132" s="38"/>
      <c r="T132" s="38"/>
    </row>
    <row r="133" spans="1:20" s="3" customFormat="1" x14ac:dyDescent="0.2">
      <c r="A133" s="38"/>
      <c r="B133" s="38"/>
      <c r="C133" s="38"/>
      <c r="D133" s="38"/>
      <c r="E133" s="38"/>
      <c r="F133" s="38"/>
      <c r="G133" s="38"/>
      <c r="H133" s="38"/>
      <c r="I133" s="38"/>
      <c r="J133" s="38"/>
      <c r="K133" s="38"/>
      <c r="L133" s="39"/>
      <c r="M133" s="38"/>
      <c r="O133" s="38"/>
      <c r="P133" s="38"/>
      <c r="Q133" s="38"/>
      <c r="R133" s="38"/>
      <c r="S133" s="38"/>
      <c r="T133" s="38"/>
    </row>
    <row r="134" spans="1:20" s="3" customFormat="1" x14ac:dyDescent="0.2">
      <c r="A134" s="38"/>
      <c r="B134" s="38"/>
      <c r="C134" s="38"/>
      <c r="D134" s="38"/>
      <c r="E134" s="38"/>
      <c r="F134" s="38"/>
      <c r="G134" s="38"/>
      <c r="H134" s="38"/>
      <c r="I134" s="38"/>
      <c r="J134" s="38"/>
      <c r="K134" s="38"/>
      <c r="L134" s="39"/>
      <c r="M134" s="38"/>
      <c r="O134" s="38"/>
      <c r="P134" s="38"/>
      <c r="Q134" s="38"/>
      <c r="R134" s="38"/>
      <c r="S134" s="38"/>
      <c r="T134" s="38"/>
    </row>
  </sheetData>
  <mergeCells count="2">
    <mergeCell ref="H6:I6"/>
    <mergeCell ref="B1:I1"/>
  </mergeCells>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Introduction</vt:lpstr>
      <vt:lpstr>TD-SHW</vt:lpstr>
      <vt:lpstr>PF-SWH</vt:lpstr>
      <vt:lpstr>'PF-SWH'!Afdrukbereik</vt:lpstr>
      <vt:lpstr>'TD-SHW'!Afdrukbereik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dc:creator>
  <cp:lastModifiedBy>Gerard</cp:lastModifiedBy>
  <cp:lastPrinted>2015-02-03T10:06:57Z</cp:lastPrinted>
  <dcterms:created xsi:type="dcterms:W3CDTF">2015-01-30T12:31:04Z</dcterms:created>
  <dcterms:modified xsi:type="dcterms:W3CDTF">2015-09-04T09:49:28Z</dcterms:modified>
</cp:coreProperties>
</file>